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al.engelberg\PycharmProjects\OntologyMining\data\"/>
    </mc:Choice>
  </mc:AlternateContent>
  <xr:revisionPtr revIDLastSave="0" documentId="13_ncr:1_{11025D33-DCC4-44D7-880A-D2DE3E8326D9}" xr6:coauthVersionLast="46" xr6:coauthVersionMax="47" xr10:uidLastSave="{00000000-0000-0000-0000-000000000000}"/>
  <bookViews>
    <workbookView xWindow="-120" yWindow="-120" windowWidth="29040" windowHeight="15840" activeTab="14" xr2:uid="{102F155A-9144-854A-9B31-E2950EF7E031}"/>
  </bookViews>
  <sheets>
    <sheet name="1st expert" sheetId="4" r:id="rId1"/>
    <sheet name="2nd expert" sheetId="3" r:id="rId2"/>
    <sheet name="3rd expert" sheetId="2" r:id="rId3"/>
    <sheet name="Collection_classifier" sheetId="21" r:id="rId4"/>
    <sheet name="Property_classifier" sheetId="22" r:id="rId5"/>
    <sheet name="Results_classifier" sheetId="23" r:id="rId6"/>
    <sheet name="Operation_classifier" sheetId="24" r:id="rId7"/>
    <sheet name="Status_classifier" sheetId="25" r:id="rId8"/>
    <sheet name="Conceptual_evaluation" sheetId="31" r:id="rId9"/>
    <sheet name="Collection_evaluation" sheetId="26" r:id="rId10"/>
    <sheet name="Property_evaluation" sheetId="27" r:id="rId11"/>
    <sheet name="Results_evaluation" sheetId="28" r:id="rId12"/>
    <sheet name="Operation_evaluation" sheetId="29" r:id="rId13"/>
    <sheet name="Status_evaluation" sheetId="30" r:id="rId14"/>
    <sheet name="Summary_evaluation" sheetId="32" r:id="rId15"/>
  </sheets>
  <definedNames>
    <definedName name="_xlnm._FilterDatabase" localSheetId="0" hidden="1">'1st expert'!$A$1:$H$1</definedName>
    <definedName name="_xlnm._FilterDatabase" localSheetId="1" hidden="1">'2nd expert'!$A$1:$J$144</definedName>
    <definedName name="_xlnm._FilterDatabase" localSheetId="2" hidden="1">'3rd expert'!$A$1:$H$144</definedName>
    <definedName name="_xlnm._FilterDatabase" localSheetId="3" hidden="1">Collection_classifier!$A$1:$H$1</definedName>
    <definedName name="_xlnm._FilterDatabase" localSheetId="9" hidden="1">Collection_evaluation!$A$1:$Q$144</definedName>
    <definedName name="_xlnm._FilterDatabase" localSheetId="8" hidden="1">Conceptual_evaluation!$A$1:$Q$144</definedName>
    <definedName name="_xlnm._FilterDatabase" localSheetId="6" hidden="1">Operation_classifier!$A$1:$H$9</definedName>
    <definedName name="_xlnm._FilterDatabase" localSheetId="12" hidden="1">Operation_evaluation!$A$1:$Q$144</definedName>
    <definedName name="_xlnm._FilterDatabase" localSheetId="4" hidden="1">Property_classifier!$A$1:$H$218</definedName>
    <definedName name="_xlnm._FilterDatabase" localSheetId="10" hidden="1">Property_evaluation!$A$1:$Q$144</definedName>
    <definedName name="_xlnm._FilterDatabase" localSheetId="5" hidden="1">Results_classifier!$A$1:$H$113</definedName>
    <definedName name="_xlnm._FilterDatabase" localSheetId="11" hidden="1">Results_evaluation!$A$1:$Q$144</definedName>
    <definedName name="_xlnm._FilterDatabase" localSheetId="7" hidden="1">Status_classifier!$A$1:$H$10</definedName>
    <definedName name="_xlnm._FilterDatabase" localSheetId="13" hidden="1">Status_evaluation!$A$1:$Q$1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32" l="1"/>
  <c r="H6" i="32"/>
  <c r="H5" i="32"/>
  <c r="H4" i="32"/>
  <c r="G7" i="32"/>
  <c r="G6" i="32"/>
  <c r="G5" i="32"/>
  <c r="G4" i="32"/>
  <c r="F7" i="32"/>
  <c r="F6" i="32"/>
  <c r="F5" i="32"/>
  <c r="F4" i="32"/>
  <c r="E7" i="32"/>
  <c r="D7" i="32"/>
  <c r="C7" i="32"/>
  <c r="E6" i="32"/>
  <c r="D6" i="32"/>
  <c r="C6" i="32"/>
  <c r="E5" i="32"/>
  <c r="D5" i="32"/>
  <c r="C5" i="32"/>
  <c r="E4" i="32"/>
  <c r="D4" i="32"/>
  <c r="C4" i="32"/>
  <c r="B7" i="32"/>
  <c r="B6" i="32"/>
  <c r="B5" i="32"/>
  <c r="B4" i="32"/>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I79" i="31"/>
  <c r="I80" i="31"/>
  <c r="I81" i="31"/>
  <c r="I82" i="31"/>
  <c r="I83" i="31"/>
  <c r="I84" i="31"/>
  <c r="I85" i="31"/>
  <c r="I86" i="31"/>
  <c r="I87" i="31"/>
  <c r="I88" i="31"/>
  <c r="I89" i="31"/>
  <c r="I90" i="31"/>
  <c r="I91" i="31"/>
  <c r="I92" i="31"/>
  <c r="I93" i="31"/>
  <c r="I94" i="31"/>
  <c r="I95" i="31"/>
  <c r="I96" i="31"/>
  <c r="I97" i="31"/>
  <c r="I98" i="31"/>
  <c r="I99" i="31"/>
  <c r="I100" i="31"/>
  <c r="I101" i="31"/>
  <c r="I102" i="31"/>
  <c r="I103" i="31"/>
  <c r="I104" i="31"/>
  <c r="I105" i="31"/>
  <c r="I106" i="31"/>
  <c r="I107" i="31"/>
  <c r="I108" i="31"/>
  <c r="I109" i="31"/>
  <c r="I110" i="31"/>
  <c r="I111" i="31"/>
  <c r="I112" i="31"/>
  <c r="I113" i="31"/>
  <c r="I114" i="31"/>
  <c r="I115" i="31"/>
  <c r="I116" i="31"/>
  <c r="I117" i="31"/>
  <c r="I118" i="31"/>
  <c r="I119" i="31"/>
  <c r="I120" i="31"/>
  <c r="I121" i="31"/>
  <c r="I122" i="31"/>
  <c r="I123" i="31"/>
  <c r="I124" i="31"/>
  <c r="I125" i="31"/>
  <c r="I126" i="31"/>
  <c r="I127" i="31"/>
  <c r="I128" i="31"/>
  <c r="I129" i="31"/>
  <c r="I130" i="31"/>
  <c r="I131" i="31"/>
  <c r="I132" i="31"/>
  <c r="I133" i="31"/>
  <c r="I134" i="31"/>
  <c r="I135" i="31"/>
  <c r="I136" i="31"/>
  <c r="I137" i="31"/>
  <c r="I138" i="31"/>
  <c r="I139" i="31"/>
  <c r="I140" i="31"/>
  <c r="I141" i="31"/>
  <c r="I142" i="31"/>
  <c r="I143" i="31"/>
  <c r="I144" i="31"/>
  <c r="I3" i="31"/>
  <c r="I4" i="31"/>
  <c r="I5" i="31"/>
  <c r="I6" i="31"/>
  <c r="I7" i="31"/>
  <c r="I8" i="31"/>
  <c r="I9" i="31"/>
  <c r="I10" i="31"/>
  <c r="I11" i="31"/>
  <c r="I12" i="31"/>
  <c r="I13" i="31"/>
  <c r="I14" i="31"/>
  <c r="I15" i="31"/>
  <c r="I16" i="31"/>
  <c r="I17" i="31"/>
  <c r="I18" i="31"/>
  <c r="I19" i="31"/>
  <c r="I20" i="31"/>
  <c r="I21" i="31"/>
  <c r="I22" i="31"/>
  <c r="I2" i="31"/>
  <c r="E5" i="31"/>
  <c r="F6" i="31"/>
  <c r="G9" i="31"/>
  <c r="F10" i="31"/>
  <c r="E11" i="31"/>
  <c r="G12" i="31"/>
  <c r="E15" i="31"/>
  <c r="G17" i="31"/>
  <c r="E19" i="31"/>
  <c r="E20" i="31"/>
  <c r="G20" i="31"/>
  <c r="G24" i="31"/>
  <c r="G25" i="31"/>
  <c r="E27" i="31"/>
  <c r="G28" i="31"/>
  <c r="G29" i="31"/>
  <c r="F30" i="31"/>
  <c r="G33" i="31"/>
  <c r="F34" i="31"/>
  <c r="E35" i="31"/>
  <c r="G36" i="31"/>
  <c r="E39" i="31"/>
  <c r="G39" i="31"/>
  <c r="E41" i="31"/>
  <c r="H41" i="31" s="1"/>
  <c r="E43" i="31"/>
  <c r="F43" i="31"/>
  <c r="G45" i="31"/>
  <c r="E47" i="31"/>
  <c r="G47" i="31"/>
  <c r="F48" i="31"/>
  <c r="E52" i="31"/>
  <c r="G52" i="31"/>
  <c r="G55" i="31"/>
  <c r="F56" i="31"/>
  <c r="E57" i="31"/>
  <c r="G58" i="31"/>
  <c r="G60" i="31"/>
  <c r="G61" i="31"/>
  <c r="E63" i="31"/>
  <c r="F64" i="31"/>
  <c r="G64" i="31"/>
  <c r="E65" i="31"/>
  <c r="F67" i="31"/>
  <c r="G68" i="31"/>
  <c r="G69" i="31"/>
  <c r="F70" i="31"/>
  <c r="G71" i="31"/>
  <c r="G73" i="31"/>
  <c r="G74" i="31"/>
  <c r="G77" i="31"/>
  <c r="F78" i="31"/>
  <c r="E79" i="31"/>
  <c r="F80" i="31"/>
  <c r="G82" i="31"/>
  <c r="F83" i="31"/>
  <c r="G84" i="31"/>
  <c r="E87" i="31"/>
  <c r="G87" i="31"/>
  <c r="E89" i="31"/>
  <c r="E91" i="31"/>
  <c r="F91" i="31"/>
  <c r="E92" i="31"/>
  <c r="G93" i="31"/>
  <c r="E95" i="31"/>
  <c r="G95" i="31"/>
  <c r="F96" i="31"/>
  <c r="F99" i="31"/>
  <c r="G99" i="31"/>
  <c r="E100" i="31"/>
  <c r="G100" i="31"/>
  <c r="F102" i="31"/>
  <c r="G103" i="31"/>
  <c r="F104" i="31"/>
  <c r="E105" i="31"/>
  <c r="H105" i="31" s="1"/>
  <c r="G105" i="31"/>
  <c r="G106" i="31"/>
  <c r="F108" i="31"/>
  <c r="G108" i="31"/>
  <c r="G109" i="31"/>
  <c r="G110" i="31"/>
  <c r="F112" i="31"/>
  <c r="G112" i="31"/>
  <c r="G113" i="31"/>
  <c r="G114" i="31"/>
  <c r="F116" i="31"/>
  <c r="G116" i="31"/>
  <c r="G117" i="31"/>
  <c r="G118" i="31"/>
  <c r="F120" i="31"/>
  <c r="G120" i="31"/>
  <c r="G121" i="31"/>
  <c r="G122" i="31"/>
  <c r="F124" i="31"/>
  <c r="G124" i="31"/>
  <c r="G125" i="31"/>
  <c r="G126" i="31"/>
  <c r="F128" i="31"/>
  <c r="G128" i="31"/>
  <c r="G129" i="31"/>
  <c r="G130" i="31"/>
  <c r="F132" i="31"/>
  <c r="G132" i="31"/>
  <c r="G133" i="31"/>
  <c r="G134" i="31"/>
  <c r="F136" i="31"/>
  <c r="G136" i="31"/>
  <c r="G137" i="31"/>
  <c r="G138" i="31"/>
  <c r="F140" i="31"/>
  <c r="G140" i="31"/>
  <c r="G141" i="31"/>
  <c r="G142" i="31"/>
  <c r="E143" i="31"/>
  <c r="F144" i="31"/>
  <c r="G144" i="31"/>
  <c r="G2" i="31"/>
  <c r="D144" i="31"/>
  <c r="C144" i="31"/>
  <c r="B144" i="31"/>
  <c r="E144" i="31" s="1"/>
  <c r="H144" i="31" s="1"/>
  <c r="D143" i="31"/>
  <c r="G143" i="31" s="1"/>
  <c r="C143" i="31"/>
  <c r="F143" i="31" s="1"/>
  <c r="B143" i="31"/>
  <c r="D142" i="31"/>
  <c r="C142" i="31"/>
  <c r="F142" i="31" s="1"/>
  <c r="B142" i="31"/>
  <c r="E142" i="31" s="1"/>
  <c r="D141" i="31"/>
  <c r="C141" i="31"/>
  <c r="F141" i="31" s="1"/>
  <c r="B141" i="31"/>
  <c r="E141" i="31" s="1"/>
  <c r="H141" i="31" s="1"/>
  <c r="D140" i="31"/>
  <c r="C140" i="31"/>
  <c r="B140" i="31"/>
  <c r="E140" i="31" s="1"/>
  <c r="H140" i="31" s="1"/>
  <c r="D139" i="31"/>
  <c r="G139" i="31" s="1"/>
  <c r="C139" i="31"/>
  <c r="F139" i="31" s="1"/>
  <c r="B139" i="31"/>
  <c r="E139" i="31" s="1"/>
  <c r="H139" i="31" s="1"/>
  <c r="D138" i="31"/>
  <c r="C138" i="31"/>
  <c r="F138" i="31" s="1"/>
  <c r="B138" i="31"/>
  <c r="E138" i="31" s="1"/>
  <c r="D137" i="31"/>
  <c r="C137" i="31"/>
  <c r="F137" i="31" s="1"/>
  <c r="B137" i="31"/>
  <c r="E137" i="31" s="1"/>
  <c r="H137" i="31" s="1"/>
  <c r="D136" i="31"/>
  <c r="C136" i="31"/>
  <c r="B136" i="31"/>
  <c r="E136" i="31" s="1"/>
  <c r="H136" i="31" s="1"/>
  <c r="D135" i="31"/>
  <c r="G135" i="31" s="1"/>
  <c r="C135" i="31"/>
  <c r="F135" i="31" s="1"/>
  <c r="B135" i="31"/>
  <c r="E135" i="31" s="1"/>
  <c r="H135" i="31" s="1"/>
  <c r="D134" i="31"/>
  <c r="C134" i="31"/>
  <c r="F134" i="31" s="1"/>
  <c r="B134" i="31"/>
  <c r="E134" i="31" s="1"/>
  <c r="H134" i="31" s="1"/>
  <c r="D133" i="31"/>
  <c r="C133" i="31"/>
  <c r="F133" i="31" s="1"/>
  <c r="B133" i="31"/>
  <c r="E133" i="31" s="1"/>
  <c r="H133" i="31" s="1"/>
  <c r="D132" i="31"/>
  <c r="C132" i="31"/>
  <c r="B132" i="31"/>
  <c r="E132" i="31" s="1"/>
  <c r="H132" i="31" s="1"/>
  <c r="D131" i="31"/>
  <c r="G131" i="31" s="1"/>
  <c r="C131" i="31"/>
  <c r="F131" i="31" s="1"/>
  <c r="B131" i="31"/>
  <c r="E131" i="31" s="1"/>
  <c r="H131" i="31" s="1"/>
  <c r="D130" i="31"/>
  <c r="C130" i="31"/>
  <c r="F130" i="31" s="1"/>
  <c r="B130" i="31"/>
  <c r="E130" i="31" s="1"/>
  <c r="H130" i="31" s="1"/>
  <c r="D129" i="31"/>
  <c r="C129" i="31"/>
  <c r="F129" i="31" s="1"/>
  <c r="B129" i="31"/>
  <c r="E129" i="31" s="1"/>
  <c r="H129" i="31" s="1"/>
  <c r="D128" i="31"/>
  <c r="C128" i="31"/>
  <c r="B128" i="31"/>
  <c r="E128" i="31" s="1"/>
  <c r="H128" i="31" s="1"/>
  <c r="D127" i="31"/>
  <c r="G127" i="31" s="1"/>
  <c r="C127" i="31"/>
  <c r="F127" i="31" s="1"/>
  <c r="B127" i="31"/>
  <c r="E127" i="31" s="1"/>
  <c r="H127" i="31" s="1"/>
  <c r="D126" i="31"/>
  <c r="C126" i="31"/>
  <c r="F126" i="31" s="1"/>
  <c r="B126" i="31"/>
  <c r="E126" i="31" s="1"/>
  <c r="H126" i="31" s="1"/>
  <c r="D125" i="31"/>
  <c r="C125" i="31"/>
  <c r="F125" i="31" s="1"/>
  <c r="B125" i="31"/>
  <c r="E125" i="31" s="1"/>
  <c r="H125" i="31" s="1"/>
  <c r="D124" i="31"/>
  <c r="C124" i="31"/>
  <c r="B124" i="31"/>
  <c r="E124" i="31" s="1"/>
  <c r="H124" i="31" s="1"/>
  <c r="D123" i="31"/>
  <c r="G123" i="31" s="1"/>
  <c r="C123" i="31"/>
  <c r="F123" i="31" s="1"/>
  <c r="B123" i="31"/>
  <c r="E123" i="31" s="1"/>
  <c r="H123" i="31" s="1"/>
  <c r="D122" i="31"/>
  <c r="C122" i="31"/>
  <c r="F122" i="31" s="1"/>
  <c r="B122" i="31"/>
  <c r="E122" i="31" s="1"/>
  <c r="H122" i="31" s="1"/>
  <c r="D121" i="31"/>
  <c r="C121" i="31"/>
  <c r="F121" i="31" s="1"/>
  <c r="B121" i="31"/>
  <c r="E121" i="31" s="1"/>
  <c r="H121" i="31" s="1"/>
  <c r="D120" i="31"/>
  <c r="C120" i="31"/>
  <c r="B120" i="31"/>
  <c r="E120" i="31" s="1"/>
  <c r="H120" i="31" s="1"/>
  <c r="D119" i="31"/>
  <c r="G119" i="31" s="1"/>
  <c r="C119" i="31"/>
  <c r="F119" i="31" s="1"/>
  <c r="B119" i="31"/>
  <c r="E119" i="31" s="1"/>
  <c r="H119" i="31" s="1"/>
  <c r="D118" i="31"/>
  <c r="C118" i="31"/>
  <c r="F118" i="31" s="1"/>
  <c r="B118" i="31"/>
  <c r="E118" i="31" s="1"/>
  <c r="H118" i="31" s="1"/>
  <c r="D117" i="31"/>
  <c r="C117" i="31"/>
  <c r="F117" i="31" s="1"/>
  <c r="B117" i="31"/>
  <c r="E117" i="31" s="1"/>
  <c r="H117" i="31" s="1"/>
  <c r="D116" i="31"/>
  <c r="C116" i="31"/>
  <c r="B116" i="31"/>
  <c r="E116" i="31" s="1"/>
  <c r="H116" i="31" s="1"/>
  <c r="D115" i="31"/>
  <c r="G115" i="31" s="1"/>
  <c r="C115" i="31"/>
  <c r="F115" i="31" s="1"/>
  <c r="B115" i="31"/>
  <c r="E115" i="31" s="1"/>
  <c r="H115" i="31" s="1"/>
  <c r="D114" i="31"/>
  <c r="C114" i="31"/>
  <c r="F114" i="31" s="1"/>
  <c r="B114" i="31"/>
  <c r="E114" i="31" s="1"/>
  <c r="H114" i="31" s="1"/>
  <c r="D113" i="31"/>
  <c r="C113" i="31"/>
  <c r="F113" i="31" s="1"/>
  <c r="B113" i="31"/>
  <c r="E113" i="31" s="1"/>
  <c r="H113" i="31" s="1"/>
  <c r="D112" i="31"/>
  <c r="C112" i="31"/>
  <c r="B112" i="31"/>
  <c r="E112" i="31" s="1"/>
  <c r="H112" i="31" s="1"/>
  <c r="D111" i="31"/>
  <c r="G111" i="31" s="1"/>
  <c r="C111" i="31"/>
  <c r="F111" i="31" s="1"/>
  <c r="B111" i="31"/>
  <c r="E111" i="31" s="1"/>
  <c r="H111" i="31" s="1"/>
  <c r="D110" i="31"/>
  <c r="C110" i="31"/>
  <c r="F110" i="31" s="1"/>
  <c r="B110" i="31"/>
  <c r="E110" i="31" s="1"/>
  <c r="H110" i="31" s="1"/>
  <c r="D109" i="31"/>
  <c r="C109" i="31"/>
  <c r="F109" i="31" s="1"/>
  <c r="B109" i="31"/>
  <c r="E109" i="31" s="1"/>
  <c r="H109" i="31" s="1"/>
  <c r="D108" i="31"/>
  <c r="C108" i="31"/>
  <c r="B108" i="31"/>
  <c r="E108" i="31" s="1"/>
  <c r="H108" i="31" s="1"/>
  <c r="D107" i="31"/>
  <c r="G107" i="31" s="1"/>
  <c r="C107" i="31"/>
  <c r="F107" i="31" s="1"/>
  <c r="B107" i="31"/>
  <c r="E107" i="31" s="1"/>
  <c r="H107" i="31" s="1"/>
  <c r="D106" i="31"/>
  <c r="C106" i="31"/>
  <c r="F106" i="31" s="1"/>
  <c r="B106" i="31"/>
  <c r="E106" i="31" s="1"/>
  <c r="H106" i="31" s="1"/>
  <c r="D105" i="31"/>
  <c r="C105" i="31"/>
  <c r="F105" i="31" s="1"/>
  <c r="B105" i="31"/>
  <c r="D104" i="31"/>
  <c r="G104" i="31" s="1"/>
  <c r="C104" i="31"/>
  <c r="B104" i="31"/>
  <c r="E104" i="31" s="1"/>
  <c r="H104" i="31" s="1"/>
  <c r="D103" i="31"/>
  <c r="C103" i="31"/>
  <c r="F103" i="31" s="1"/>
  <c r="B103" i="31"/>
  <c r="E103" i="31" s="1"/>
  <c r="H103" i="31" s="1"/>
  <c r="D102" i="31"/>
  <c r="G102" i="31" s="1"/>
  <c r="C102" i="31"/>
  <c r="B102" i="31"/>
  <c r="E102" i="31" s="1"/>
  <c r="H102" i="31" s="1"/>
  <c r="D101" i="31"/>
  <c r="G101" i="31" s="1"/>
  <c r="C101" i="31"/>
  <c r="F101" i="31" s="1"/>
  <c r="B101" i="31"/>
  <c r="E101" i="31" s="1"/>
  <c r="H101" i="31" s="1"/>
  <c r="D100" i="31"/>
  <c r="C100" i="31"/>
  <c r="F100" i="31" s="1"/>
  <c r="B100" i="31"/>
  <c r="D99" i="31"/>
  <c r="C99" i="31"/>
  <c r="B99" i="31"/>
  <c r="E99" i="31" s="1"/>
  <c r="H99" i="31" s="1"/>
  <c r="D98" i="31"/>
  <c r="G98" i="31" s="1"/>
  <c r="C98" i="31"/>
  <c r="F98" i="31" s="1"/>
  <c r="B98" i="31"/>
  <c r="E98" i="31" s="1"/>
  <c r="H98" i="31" s="1"/>
  <c r="D97" i="31"/>
  <c r="G97" i="31" s="1"/>
  <c r="C97" i="31"/>
  <c r="F97" i="31" s="1"/>
  <c r="B97" i="31"/>
  <c r="E97" i="31" s="1"/>
  <c r="H97" i="31" s="1"/>
  <c r="D96" i="31"/>
  <c r="G96" i="31" s="1"/>
  <c r="C96" i="31"/>
  <c r="B96" i="31"/>
  <c r="E96" i="31" s="1"/>
  <c r="H96" i="31" s="1"/>
  <c r="D95" i="31"/>
  <c r="C95" i="31"/>
  <c r="F95" i="31" s="1"/>
  <c r="B95" i="31"/>
  <c r="D94" i="31"/>
  <c r="G94" i="31" s="1"/>
  <c r="C94" i="31"/>
  <c r="F94" i="31" s="1"/>
  <c r="B94" i="31"/>
  <c r="E94" i="31" s="1"/>
  <c r="H94" i="31" s="1"/>
  <c r="D93" i="31"/>
  <c r="C93" i="31"/>
  <c r="F93" i="31" s="1"/>
  <c r="B93" i="31"/>
  <c r="E93" i="31" s="1"/>
  <c r="H93" i="31" s="1"/>
  <c r="D92" i="31"/>
  <c r="G92" i="31" s="1"/>
  <c r="C92" i="31"/>
  <c r="F92" i="31" s="1"/>
  <c r="B92" i="31"/>
  <c r="D91" i="31"/>
  <c r="G91" i="31" s="1"/>
  <c r="C91" i="31"/>
  <c r="B91" i="31"/>
  <c r="D90" i="31"/>
  <c r="G90" i="31" s="1"/>
  <c r="C90" i="31"/>
  <c r="F90" i="31" s="1"/>
  <c r="B90" i="31"/>
  <c r="E90" i="31" s="1"/>
  <c r="H90" i="31" s="1"/>
  <c r="D89" i="31"/>
  <c r="G89" i="31" s="1"/>
  <c r="C89" i="31"/>
  <c r="F89" i="31" s="1"/>
  <c r="B89" i="31"/>
  <c r="D88" i="31"/>
  <c r="G88" i="31" s="1"/>
  <c r="C88" i="31"/>
  <c r="F88" i="31" s="1"/>
  <c r="B88" i="31"/>
  <c r="E88" i="31" s="1"/>
  <c r="D87" i="31"/>
  <c r="C87" i="31"/>
  <c r="F87" i="31" s="1"/>
  <c r="B87" i="31"/>
  <c r="D86" i="31"/>
  <c r="G86" i="31" s="1"/>
  <c r="C86" i="31"/>
  <c r="F86" i="31" s="1"/>
  <c r="B86" i="31"/>
  <c r="E86" i="31" s="1"/>
  <c r="H86" i="31" s="1"/>
  <c r="D85" i="31"/>
  <c r="G85" i="31" s="1"/>
  <c r="C85" i="31"/>
  <c r="F85" i="31" s="1"/>
  <c r="B85" i="31"/>
  <c r="E85" i="31" s="1"/>
  <c r="H85" i="31" s="1"/>
  <c r="D84" i="31"/>
  <c r="C84" i="31"/>
  <c r="F84" i="31" s="1"/>
  <c r="B84" i="31"/>
  <c r="E84" i="31" s="1"/>
  <c r="D83" i="31"/>
  <c r="G83" i="31" s="1"/>
  <c r="C83" i="31"/>
  <c r="B83" i="31"/>
  <c r="E83" i="31" s="1"/>
  <c r="H83" i="31" s="1"/>
  <c r="D82" i="31"/>
  <c r="C82" i="31"/>
  <c r="F82" i="31" s="1"/>
  <c r="B82" i="31"/>
  <c r="E82" i="31" s="1"/>
  <c r="H82" i="31" s="1"/>
  <c r="D81" i="31"/>
  <c r="G81" i="31" s="1"/>
  <c r="C81" i="31"/>
  <c r="F81" i="31" s="1"/>
  <c r="B81" i="31"/>
  <c r="E81" i="31" s="1"/>
  <c r="H81" i="31" s="1"/>
  <c r="D80" i="31"/>
  <c r="G80" i="31" s="1"/>
  <c r="C80" i="31"/>
  <c r="B80" i="31"/>
  <c r="E80" i="31" s="1"/>
  <c r="H80" i="31" s="1"/>
  <c r="D79" i="31"/>
  <c r="G79" i="31" s="1"/>
  <c r="C79" i="31"/>
  <c r="F79" i="31" s="1"/>
  <c r="B79" i="31"/>
  <c r="D78" i="31"/>
  <c r="G78" i="31" s="1"/>
  <c r="C78" i="31"/>
  <c r="B78" i="31"/>
  <c r="E78" i="31" s="1"/>
  <c r="H78" i="31" s="1"/>
  <c r="D77" i="31"/>
  <c r="C77" i="31"/>
  <c r="F77" i="31" s="1"/>
  <c r="B77" i="31"/>
  <c r="E77" i="31" s="1"/>
  <c r="H77" i="31" s="1"/>
  <c r="D76" i="31"/>
  <c r="G76" i="31" s="1"/>
  <c r="C76" i="31"/>
  <c r="F76" i="31" s="1"/>
  <c r="B76" i="31"/>
  <c r="E76" i="31" s="1"/>
  <c r="D75" i="31"/>
  <c r="G75" i="31" s="1"/>
  <c r="C75" i="31"/>
  <c r="F75" i="31" s="1"/>
  <c r="B75" i="31"/>
  <c r="E75" i="31" s="1"/>
  <c r="H75" i="31" s="1"/>
  <c r="D74" i="31"/>
  <c r="C74" i="31"/>
  <c r="F74" i="31" s="1"/>
  <c r="B74" i="31"/>
  <c r="E74" i="31" s="1"/>
  <c r="H74" i="31" s="1"/>
  <c r="D73" i="31"/>
  <c r="C73" i="31"/>
  <c r="F73" i="31" s="1"/>
  <c r="B73" i="31"/>
  <c r="E73" i="31" s="1"/>
  <c r="H73" i="31" s="1"/>
  <c r="D72" i="31"/>
  <c r="G72" i="31" s="1"/>
  <c r="C72" i="31"/>
  <c r="F72" i="31" s="1"/>
  <c r="B72" i="31"/>
  <c r="E72" i="31" s="1"/>
  <c r="D71" i="31"/>
  <c r="C71" i="31"/>
  <c r="F71" i="31" s="1"/>
  <c r="B71" i="31"/>
  <c r="E71" i="31" s="1"/>
  <c r="H71" i="31" s="1"/>
  <c r="D70" i="31"/>
  <c r="G70" i="31" s="1"/>
  <c r="C70" i="31"/>
  <c r="B70" i="31"/>
  <c r="E70" i="31" s="1"/>
  <c r="H70" i="31" s="1"/>
  <c r="D69" i="31"/>
  <c r="C69" i="31"/>
  <c r="F69" i="31" s="1"/>
  <c r="B69" i="31"/>
  <c r="E69" i="31" s="1"/>
  <c r="H69" i="31" s="1"/>
  <c r="D68" i="31"/>
  <c r="C68" i="31"/>
  <c r="F68" i="31" s="1"/>
  <c r="B68" i="31"/>
  <c r="E68" i="31" s="1"/>
  <c r="D67" i="31"/>
  <c r="G67" i="31" s="1"/>
  <c r="C67" i="31"/>
  <c r="B67" i="31"/>
  <c r="E67" i="31" s="1"/>
  <c r="H67" i="31" s="1"/>
  <c r="D66" i="31"/>
  <c r="G66" i="31" s="1"/>
  <c r="C66" i="31"/>
  <c r="F66" i="31" s="1"/>
  <c r="B66" i="31"/>
  <c r="E66" i="31" s="1"/>
  <c r="H66" i="31" s="1"/>
  <c r="D65" i="31"/>
  <c r="G65" i="31" s="1"/>
  <c r="C65" i="31"/>
  <c r="F65" i="31" s="1"/>
  <c r="B65" i="31"/>
  <c r="D64" i="31"/>
  <c r="C64" i="31"/>
  <c r="B64" i="31"/>
  <c r="E64" i="31" s="1"/>
  <c r="H64" i="31" s="1"/>
  <c r="D63" i="31"/>
  <c r="G63" i="31" s="1"/>
  <c r="C63" i="31"/>
  <c r="F63" i="31" s="1"/>
  <c r="B63" i="31"/>
  <c r="D62" i="31"/>
  <c r="G62" i="31" s="1"/>
  <c r="C62" i="31"/>
  <c r="F62" i="31" s="1"/>
  <c r="B62" i="31"/>
  <c r="E62" i="31" s="1"/>
  <c r="H62" i="31" s="1"/>
  <c r="D61" i="31"/>
  <c r="C61" i="31"/>
  <c r="F61" i="31" s="1"/>
  <c r="B61" i="31"/>
  <c r="E61" i="31" s="1"/>
  <c r="H61" i="31" s="1"/>
  <c r="D60" i="31"/>
  <c r="C60" i="31"/>
  <c r="F60" i="31" s="1"/>
  <c r="B60" i="31"/>
  <c r="E60" i="31" s="1"/>
  <c r="H60" i="31" s="1"/>
  <c r="D59" i="31"/>
  <c r="G59" i="31" s="1"/>
  <c r="C59" i="31"/>
  <c r="F59" i="31" s="1"/>
  <c r="B59" i="31"/>
  <c r="E59" i="31" s="1"/>
  <c r="H59" i="31" s="1"/>
  <c r="D58" i="31"/>
  <c r="C58" i="31"/>
  <c r="F58" i="31" s="1"/>
  <c r="B58" i="31"/>
  <c r="E58" i="31" s="1"/>
  <c r="H58" i="31" s="1"/>
  <c r="D57" i="31"/>
  <c r="G57" i="31" s="1"/>
  <c r="C57" i="31"/>
  <c r="F57" i="31" s="1"/>
  <c r="B57" i="31"/>
  <c r="D56" i="31"/>
  <c r="G56" i="31" s="1"/>
  <c r="C56" i="31"/>
  <c r="B56" i="31"/>
  <c r="E56" i="31" s="1"/>
  <c r="H56" i="31" s="1"/>
  <c r="D55" i="31"/>
  <c r="C55" i="31"/>
  <c r="F55" i="31" s="1"/>
  <c r="B55" i="31"/>
  <c r="E55" i="31" s="1"/>
  <c r="H55" i="31" s="1"/>
  <c r="D54" i="31"/>
  <c r="G54" i="31" s="1"/>
  <c r="C54" i="31"/>
  <c r="F54" i="31" s="1"/>
  <c r="B54" i="31"/>
  <c r="E54" i="31" s="1"/>
  <c r="H54" i="31" s="1"/>
  <c r="D53" i="31"/>
  <c r="G53" i="31" s="1"/>
  <c r="C53" i="31"/>
  <c r="F53" i="31" s="1"/>
  <c r="B53" i="31"/>
  <c r="E53" i="31" s="1"/>
  <c r="H53" i="31" s="1"/>
  <c r="D52" i="31"/>
  <c r="C52" i="31"/>
  <c r="F52" i="31" s="1"/>
  <c r="B52" i="31"/>
  <c r="D51" i="31"/>
  <c r="G51" i="31" s="1"/>
  <c r="C51" i="31"/>
  <c r="F51" i="31" s="1"/>
  <c r="B51" i="31"/>
  <c r="E51" i="31" s="1"/>
  <c r="H51" i="31" s="1"/>
  <c r="D50" i="31"/>
  <c r="G50" i="31" s="1"/>
  <c r="C50" i="31"/>
  <c r="F50" i="31" s="1"/>
  <c r="B50" i="31"/>
  <c r="E50" i="31" s="1"/>
  <c r="H50" i="31" s="1"/>
  <c r="D49" i="31"/>
  <c r="G49" i="31" s="1"/>
  <c r="C49" i="31"/>
  <c r="F49" i="31" s="1"/>
  <c r="B49" i="31"/>
  <c r="E49" i="31" s="1"/>
  <c r="H49" i="31" s="1"/>
  <c r="D48" i="31"/>
  <c r="G48" i="31" s="1"/>
  <c r="C48" i="31"/>
  <c r="B48" i="31"/>
  <c r="E48" i="31" s="1"/>
  <c r="H48" i="31" s="1"/>
  <c r="D47" i="31"/>
  <c r="C47" i="31"/>
  <c r="F47" i="31" s="1"/>
  <c r="B47" i="31"/>
  <c r="D46" i="31"/>
  <c r="G46" i="31" s="1"/>
  <c r="C46" i="31"/>
  <c r="F46" i="31" s="1"/>
  <c r="B46" i="31"/>
  <c r="E46" i="31" s="1"/>
  <c r="H46" i="31" s="1"/>
  <c r="D45" i="31"/>
  <c r="C45" i="31"/>
  <c r="F45" i="31" s="1"/>
  <c r="B45" i="31"/>
  <c r="E45" i="31" s="1"/>
  <c r="H45" i="31" s="1"/>
  <c r="D44" i="31"/>
  <c r="G44" i="31" s="1"/>
  <c r="C44" i="31"/>
  <c r="F44" i="31" s="1"/>
  <c r="B44" i="31"/>
  <c r="E44" i="31" s="1"/>
  <c r="H44" i="31" s="1"/>
  <c r="D43" i="31"/>
  <c r="G43" i="31" s="1"/>
  <c r="C43" i="31"/>
  <c r="B43" i="31"/>
  <c r="D42" i="31"/>
  <c r="G42" i="31" s="1"/>
  <c r="C42" i="31"/>
  <c r="F42" i="31" s="1"/>
  <c r="B42" i="31"/>
  <c r="E42" i="31" s="1"/>
  <c r="H42" i="31" s="1"/>
  <c r="D41" i="31"/>
  <c r="G41" i="31" s="1"/>
  <c r="C41" i="31"/>
  <c r="F41" i="31" s="1"/>
  <c r="B41" i="31"/>
  <c r="D40" i="31"/>
  <c r="G40" i="31" s="1"/>
  <c r="C40" i="31"/>
  <c r="F40" i="31" s="1"/>
  <c r="B40" i="31"/>
  <c r="E40" i="31" s="1"/>
  <c r="H40" i="31" s="1"/>
  <c r="D39" i="31"/>
  <c r="C39" i="31"/>
  <c r="F39" i="31" s="1"/>
  <c r="B39" i="31"/>
  <c r="D38" i="31"/>
  <c r="G38" i="31" s="1"/>
  <c r="C38" i="31"/>
  <c r="F38" i="31" s="1"/>
  <c r="B38" i="31"/>
  <c r="E38" i="31" s="1"/>
  <c r="H38" i="31" s="1"/>
  <c r="D37" i="31"/>
  <c r="G37" i="31" s="1"/>
  <c r="C37" i="31"/>
  <c r="F37" i="31" s="1"/>
  <c r="B37" i="31"/>
  <c r="E37" i="31" s="1"/>
  <c r="H37" i="31" s="1"/>
  <c r="D36" i="31"/>
  <c r="C36" i="31"/>
  <c r="F36" i="31" s="1"/>
  <c r="B36" i="31"/>
  <c r="E36" i="31" s="1"/>
  <c r="H36" i="31" s="1"/>
  <c r="D35" i="31"/>
  <c r="G35" i="31" s="1"/>
  <c r="C35" i="31"/>
  <c r="F35" i="31" s="1"/>
  <c r="B35" i="31"/>
  <c r="D34" i="31"/>
  <c r="G34" i="31" s="1"/>
  <c r="C34" i="31"/>
  <c r="B34" i="31"/>
  <c r="E34" i="31" s="1"/>
  <c r="H34" i="31" s="1"/>
  <c r="D33" i="31"/>
  <c r="C33" i="31"/>
  <c r="F33" i="31" s="1"/>
  <c r="B33" i="31"/>
  <c r="E33" i="31" s="1"/>
  <c r="H33" i="31" s="1"/>
  <c r="D32" i="31"/>
  <c r="G32" i="31" s="1"/>
  <c r="C32" i="31"/>
  <c r="F32" i="31" s="1"/>
  <c r="B32" i="31"/>
  <c r="E32" i="31" s="1"/>
  <c r="H32" i="31" s="1"/>
  <c r="D31" i="31"/>
  <c r="G31" i="31" s="1"/>
  <c r="C31" i="31"/>
  <c r="F31" i="31" s="1"/>
  <c r="B31" i="31"/>
  <c r="E31" i="31" s="1"/>
  <c r="H31" i="31" s="1"/>
  <c r="D30" i="31"/>
  <c r="G30" i="31" s="1"/>
  <c r="C30" i="31"/>
  <c r="B30" i="31"/>
  <c r="E30" i="31" s="1"/>
  <c r="H30" i="31" s="1"/>
  <c r="D29" i="31"/>
  <c r="C29" i="31"/>
  <c r="F29" i="31" s="1"/>
  <c r="B29" i="31"/>
  <c r="E29" i="31" s="1"/>
  <c r="H29" i="31" s="1"/>
  <c r="D28" i="31"/>
  <c r="C28" i="31"/>
  <c r="F28" i="31" s="1"/>
  <c r="B28" i="31"/>
  <c r="E28" i="31" s="1"/>
  <c r="D27" i="31"/>
  <c r="G27" i="31" s="1"/>
  <c r="C27" i="31"/>
  <c r="F27" i="31" s="1"/>
  <c r="B27" i="31"/>
  <c r="D26" i="31"/>
  <c r="G26" i="31" s="1"/>
  <c r="C26" i="31"/>
  <c r="F26" i="31" s="1"/>
  <c r="B26" i="31"/>
  <c r="E26" i="31" s="1"/>
  <c r="H26" i="31" s="1"/>
  <c r="D25" i="31"/>
  <c r="C25" i="31"/>
  <c r="F25" i="31" s="1"/>
  <c r="B25" i="31"/>
  <c r="E25" i="31" s="1"/>
  <c r="H25" i="31" s="1"/>
  <c r="D24" i="31"/>
  <c r="C24" i="31"/>
  <c r="F24" i="31" s="1"/>
  <c r="B24" i="31"/>
  <c r="E24" i="31" s="1"/>
  <c r="H24" i="31" s="1"/>
  <c r="D23" i="31"/>
  <c r="G23" i="31" s="1"/>
  <c r="C23" i="31"/>
  <c r="F23" i="31" s="1"/>
  <c r="B23" i="31"/>
  <c r="E23" i="31" s="1"/>
  <c r="H23" i="31" s="1"/>
  <c r="D22" i="31"/>
  <c r="G22" i="31" s="1"/>
  <c r="C22" i="31"/>
  <c r="F22" i="31" s="1"/>
  <c r="B22" i="31"/>
  <c r="E22" i="31" s="1"/>
  <c r="H22" i="31" s="1"/>
  <c r="D21" i="31"/>
  <c r="G21" i="31" s="1"/>
  <c r="C21" i="31"/>
  <c r="F21" i="31" s="1"/>
  <c r="B21" i="31"/>
  <c r="E21" i="31" s="1"/>
  <c r="H21" i="31" s="1"/>
  <c r="D20" i="31"/>
  <c r="C20" i="31"/>
  <c r="F20" i="31" s="1"/>
  <c r="B20" i="31"/>
  <c r="D19" i="31"/>
  <c r="G19" i="31" s="1"/>
  <c r="C19" i="31"/>
  <c r="F19" i="31" s="1"/>
  <c r="B19" i="31"/>
  <c r="D18" i="31"/>
  <c r="G18" i="31" s="1"/>
  <c r="C18" i="31"/>
  <c r="F18" i="31" s="1"/>
  <c r="B18" i="31"/>
  <c r="E18" i="31" s="1"/>
  <c r="H18" i="31" s="1"/>
  <c r="D17" i="31"/>
  <c r="C17" i="31"/>
  <c r="F17" i="31" s="1"/>
  <c r="B17" i="31"/>
  <c r="E17" i="31" s="1"/>
  <c r="H17" i="31" s="1"/>
  <c r="D16" i="31"/>
  <c r="G16" i="31" s="1"/>
  <c r="C16" i="31"/>
  <c r="F16" i="31" s="1"/>
  <c r="B16" i="31"/>
  <c r="E16" i="31" s="1"/>
  <c r="H16" i="31" s="1"/>
  <c r="D15" i="31"/>
  <c r="G15" i="31" s="1"/>
  <c r="C15" i="31"/>
  <c r="F15" i="31" s="1"/>
  <c r="B15" i="31"/>
  <c r="D14" i="31"/>
  <c r="G14" i="31" s="1"/>
  <c r="C14" i="31"/>
  <c r="F14" i="31" s="1"/>
  <c r="B14" i="31"/>
  <c r="E14" i="31" s="1"/>
  <c r="H14" i="31" s="1"/>
  <c r="D13" i="31"/>
  <c r="G13" i="31" s="1"/>
  <c r="C13" i="31"/>
  <c r="F13" i="31" s="1"/>
  <c r="B13" i="31"/>
  <c r="E13" i="31" s="1"/>
  <c r="H13" i="31" s="1"/>
  <c r="D12" i="31"/>
  <c r="C12" i="31"/>
  <c r="F12" i="31" s="1"/>
  <c r="B12" i="31"/>
  <c r="E12" i="31" s="1"/>
  <c r="H12" i="31" s="1"/>
  <c r="D11" i="31"/>
  <c r="G11" i="31" s="1"/>
  <c r="C11" i="31"/>
  <c r="F11" i="31" s="1"/>
  <c r="B11" i="31"/>
  <c r="D10" i="31"/>
  <c r="G10" i="31" s="1"/>
  <c r="C10" i="31"/>
  <c r="B10" i="31"/>
  <c r="E10" i="31" s="1"/>
  <c r="H10" i="31" s="1"/>
  <c r="D9" i="31"/>
  <c r="C9" i="31"/>
  <c r="F9" i="31" s="1"/>
  <c r="B9" i="31"/>
  <c r="E9" i="31" s="1"/>
  <c r="H9" i="31" s="1"/>
  <c r="D8" i="31"/>
  <c r="G8" i="31" s="1"/>
  <c r="C8" i="31"/>
  <c r="F8" i="31" s="1"/>
  <c r="B8" i="31"/>
  <c r="E8" i="31" s="1"/>
  <c r="H8" i="31" s="1"/>
  <c r="D7" i="31"/>
  <c r="G7" i="31" s="1"/>
  <c r="C7" i="31"/>
  <c r="F7" i="31" s="1"/>
  <c r="B7" i="31"/>
  <c r="E7" i="31" s="1"/>
  <c r="H7" i="31" s="1"/>
  <c r="D6" i="31"/>
  <c r="G6" i="31" s="1"/>
  <c r="C6" i="31"/>
  <c r="B6" i="31"/>
  <c r="E6" i="31" s="1"/>
  <c r="H6" i="31" s="1"/>
  <c r="D5" i="31"/>
  <c r="G5" i="31" s="1"/>
  <c r="C5" i="31"/>
  <c r="F5" i="31" s="1"/>
  <c r="B5" i="31"/>
  <c r="D4" i="31"/>
  <c r="G4" i="31" s="1"/>
  <c r="C4" i="31"/>
  <c r="F4" i="31" s="1"/>
  <c r="B4" i="31"/>
  <c r="E4" i="31" s="1"/>
  <c r="H4" i="31" s="1"/>
  <c r="D3" i="31"/>
  <c r="G3" i="31" s="1"/>
  <c r="C3" i="31"/>
  <c r="F3" i="31" s="1"/>
  <c r="B3" i="31"/>
  <c r="E3" i="31" s="1"/>
  <c r="H3" i="31" s="1"/>
  <c r="D2" i="31"/>
  <c r="C2" i="31"/>
  <c r="F2" i="31" s="1"/>
  <c r="B2" i="31"/>
  <c r="E2" i="31" s="1"/>
  <c r="J3" i="30"/>
  <c r="K3" i="30"/>
  <c r="L3" i="30"/>
  <c r="M3" i="30"/>
  <c r="J4" i="30"/>
  <c r="K4" i="30"/>
  <c r="L4" i="30"/>
  <c r="M4" i="30"/>
  <c r="J5" i="30"/>
  <c r="K5" i="30"/>
  <c r="L5" i="30"/>
  <c r="M5" i="30"/>
  <c r="J6" i="30"/>
  <c r="K6" i="30"/>
  <c r="L6" i="30"/>
  <c r="M6" i="30"/>
  <c r="J7" i="30"/>
  <c r="K7" i="30"/>
  <c r="L7" i="30"/>
  <c r="M7" i="30"/>
  <c r="J8" i="30"/>
  <c r="K8" i="30"/>
  <c r="L8" i="30"/>
  <c r="M8" i="30"/>
  <c r="J9" i="30"/>
  <c r="K9" i="30"/>
  <c r="L9" i="30"/>
  <c r="M9" i="30"/>
  <c r="J10" i="30"/>
  <c r="K10" i="30"/>
  <c r="L10" i="30"/>
  <c r="M10" i="30"/>
  <c r="J11" i="30"/>
  <c r="K11" i="30"/>
  <c r="L11" i="30"/>
  <c r="M11" i="30"/>
  <c r="J12" i="30"/>
  <c r="K12" i="30"/>
  <c r="L12" i="30"/>
  <c r="M12" i="30"/>
  <c r="J13" i="30"/>
  <c r="K13" i="30"/>
  <c r="L13" i="30"/>
  <c r="M13" i="30"/>
  <c r="J14" i="30"/>
  <c r="K14" i="30"/>
  <c r="L14" i="30"/>
  <c r="M14" i="30"/>
  <c r="J15" i="30"/>
  <c r="K15" i="30"/>
  <c r="L15" i="30"/>
  <c r="M15" i="30"/>
  <c r="J16" i="30"/>
  <c r="K16" i="30"/>
  <c r="L16" i="30"/>
  <c r="M16" i="30"/>
  <c r="J17" i="30"/>
  <c r="K17" i="30"/>
  <c r="L17" i="30"/>
  <c r="M17" i="30"/>
  <c r="J18" i="30"/>
  <c r="K18" i="30"/>
  <c r="L18" i="30"/>
  <c r="M18" i="30"/>
  <c r="J19" i="30"/>
  <c r="K19" i="30"/>
  <c r="L19" i="30"/>
  <c r="M19" i="30"/>
  <c r="J20" i="30"/>
  <c r="K20" i="30"/>
  <c r="L20" i="30"/>
  <c r="M20" i="30"/>
  <c r="J21" i="30"/>
  <c r="K21" i="30"/>
  <c r="L21" i="30"/>
  <c r="M21" i="30"/>
  <c r="J22" i="30"/>
  <c r="K22" i="30"/>
  <c r="L22" i="30"/>
  <c r="M22" i="30"/>
  <c r="J23" i="30"/>
  <c r="K23" i="30"/>
  <c r="L23" i="30"/>
  <c r="M23" i="30"/>
  <c r="J24" i="30"/>
  <c r="K24" i="30"/>
  <c r="L24" i="30"/>
  <c r="M24" i="30"/>
  <c r="J25" i="30"/>
  <c r="K25" i="30"/>
  <c r="L25" i="30"/>
  <c r="M25" i="30"/>
  <c r="J26" i="30"/>
  <c r="K26" i="30"/>
  <c r="L26" i="30"/>
  <c r="M26" i="30"/>
  <c r="J27" i="30"/>
  <c r="K27" i="30"/>
  <c r="L27" i="30"/>
  <c r="M27" i="30"/>
  <c r="J28" i="30"/>
  <c r="K28" i="30"/>
  <c r="L28" i="30"/>
  <c r="M28" i="30"/>
  <c r="J29" i="30"/>
  <c r="K29" i="30"/>
  <c r="L29" i="30"/>
  <c r="M29" i="30"/>
  <c r="J30" i="30"/>
  <c r="K30" i="30"/>
  <c r="L30" i="30"/>
  <c r="M30" i="30"/>
  <c r="J31" i="30"/>
  <c r="K31" i="30"/>
  <c r="L31" i="30"/>
  <c r="M31" i="30"/>
  <c r="J32" i="30"/>
  <c r="K32" i="30"/>
  <c r="L32" i="30"/>
  <c r="M32" i="30"/>
  <c r="J33" i="30"/>
  <c r="K33" i="30"/>
  <c r="L33" i="30"/>
  <c r="M33" i="30"/>
  <c r="J34" i="30"/>
  <c r="K34" i="30"/>
  <c r="L34" i="30"/>
  <c r="M34" i="30"/>
  <c r="J35" i="30"/>
  <c r="K35" i="30"/>
  <c r="L35" i="30"/>
  <c r="M35" i="30"/>
  <c r="J36" i="30"/>
  <c r="K36" i="30"/>
  <c r="L36" i="30"/>
  <c r="M36" i="30"/>
  <c r="J37" i="30"/>
  <c r="K37" i="30"/>
  <c r="L37" i="30"/>
  <c r="M37" i="30"/>
  <c r="J38" i="30"/>
  <c r="K38" i="30"/>
  <c r="L38" i="30"/>
  <c r="M38" i="30"/>
  <c r="J39" i="30"/>
  <c r="K39" i="30"/>
  <c r="L39" i="30"/>
  <c r="M39" i="30"/>
  <c r="J40" i="30"/>
  <c r="K40" i="30"/>
  <c r="L40" i="30"/>
  <c r="M40" i="30"/>
  <c r="J41" i="30"/>
  <c r="K41" i="30"/>
  <c r="L41" i="30"/>
  <c r="M41" i="30"/>
  <c r="J42" i="30"/>
  <c r="K42" i="30"/>
  <c r="L42" i="30"/>
  <c r="M42" i="30"/>
  <c r="J43" i="30"/>
  <c r="K43" i="30"/>
  <c r="L43" i="30"/>
  <c r="M43" i="30"/>
  <c r="J44" i="30"/>
  <c r="K44" i="30"/>
  <c r="L44" i="30"/>
  <c r="M44" i="30"/>
  <c r="J45" i="30"/>
  <c r="K45" i="30"/>
  <c r="L45" i="30"/>
  <c r="M45" i="30"/>
  <c r="J46" i="30"/>
  <c r="K46" i="30"/>
  <c r="L46" i="30"/>
  <c r="M46" i="30"/>
  <c r="J47" i="30"/>
  <c r="K47" i="30"/>
  <c r="L47" i="30"/>
  <c r="M47" i="30"/>
  <c r="J48" i="30"/>
  <c r="K48" i="30"/>
  <c r="L48" i="30"/>
  <c r="M48" i="30"/>
  <c r="J49" i="30"/>
  <c r="K49" i="30"/>
  <c r="L49" i="30"/>
  <c r="M49" i="30"/>
  <c r="J50" i="30"/>
  <c r="K50" i="30"/>
  <c r="L50" i="30"/>
  <c r="M50" i="30"/>
  <c r="J51" i="30"/>
  <c r="K51" i="30"/>
  <c r="L51" i="30"/>
  <c r="M51" i="30"/>
  <c r="J52" i="30"/>
  <c r="K52" i="30"/>
  <c r="L52" i="30"/>
  <c r="M52" i="30"/>
  <c r="J53" i="30"/>
  <c r="K53" i="30"/>
  <c r="L53" i="30"/>
  <c r="M53" i="30"/>
  <c r="J54" i="30"/>
  <c r="K54" i="30"/>
  <c r="L54" i="30"/>
  <c r="M54" i="30"/>
  <c r="J55" i="30"/>
  <c r="K55" i="30"/>
  <c r="L55" i="30"/>
  <c r="M55" i="30"/>
  <c r="J56" i="30"/>
  <c r="K56" i="30"/>
  <c r="L56" i="30"/>
  <c r="M56" i="30"/>
  <c r="J57" i="30"/>
  <c r="K57" i="30"/>
  <c r="L57" i="30"/>
  <c r="M57" i="30"/>
  <c r="J58" i="30"/>
  <c r="K58" i="30"/>
  <c r="L58" i="30"/>
  <c r="M58" i="30"/>
  <c r="J59" i="30"/>
  <c r="K59" i="30"/>
  <c r="L59" i="30"/>
  <c r="M59" i="30"/>
  <c r="J60" i="30"/>
  <c r="K60" i="30"/>
  <c r="L60" i="30"/>
  <c r="M60" i="30"/>
  <c r="J61" i="30"/>
  <c r="K61" i="30"/>
  <c r="L61" i="30"/>
  <c r="M61" i="30"/>
  <c r="J62" i="30"/>
  <c r="K62" i="30"/>
  <c r="L62" i="30"/>
  <c r="M62" i="30"/>
  <c r="J63" i="30"/>
  <c r="K63" i="30"/>
  <c r="L63" i="30"/>
  <c r="M63" i="30"/>
  <c r="J64" i="30"/>
  <c r="K64" i="30"/>
  <c r="L64" i="30"/>
  <c r="M64" i="30"/>
  <c r="J65" i="30"/>
  <c r="K65" i="30"/>
  <c r="L65" i="30"/>
  <c r="M65" i="30"/>
  <c r="J66" i="30"/>
  <c r="K66" i="30"/>
  <c r="L66" i="30"/>
  <c r="M66" i="30"/>
  <c r="J67" i="30"/>
  <c r="K67" i="30"/>
  <c r="L67" i="30"/>
  <c r="M67" i="30"/>
  <c r="J68" i="30"/>
  <c r="K68" i="30"/>
  <c r="L68" i="30"/>
  <c r="M68" i="30"/>
  <c r="J69" i="30"/>
  <c r="K69" i="30"/>
  <c r="L69" i="30"/>
  <c r="M69" i="30"/>
  <c r="J70" i="30"/>
  <c r="K70" i="30"/>
  <c r="L70" i="30"/>
  <c r="M70" i="30"/>
  <c r="J71" i="30"/>
  <c r="K71" i="30"/>
  <c r="L71" i="30"/>
  <c r="M71" i="30"/>
  <c r="J72" i="30"/>
  <c r="K72" i="30"/>
  <c r="L72" i="30"/>
  <c r="M72" i="30"/>
  <c r="J73" i="30"/>
  <c r="K73" i="30"/>
  <c r="L73" i="30"/>
  <c r="M73" i="30"/>
  <c r="J74" i="30"/>
  <c r="K74" i="30"/>
  <c r="L74" i="30"/>
  <c r="M74" i="30"/>
  <c r="J75" i="30"/>
  <c r="K75" i="30"/>
  <c r="L75" i="30"/>
  <c r="M75" i="30"/>
  <c r="J76" i="30"/>
  <c r="K76" i="30"/>
  <c r="L76" i="30"/>
  <c r="M76" i="30"/>
  <c r="J77" i="30"/>
  <c r="K77" i="30"/>
  <c r="L77" i="30"/>
  <c r="M77" i="30"/>
  <c r="J78" i="30"/>
  <c r="K78" i="30"/>
  <c r="L78" i="30"/>
  <c r="M78" i="30"/>
  <c r="J79" i="30"/>
  <c r="K79" i="30"/>
  <c r="L79" i="30"/>
  <c r="M79" i="30"/>
  <c r="J80" i="30"/>
  <c r="K80" i="30"/>
  <c r="L80" i="30"/>
  <c r="M80" i="30"/>
  <c r="J81" i="30"/>
  <c r="K81" i="30"/>
  <c r="L81" i="30"/>
  <c r="M81" i="30"/>
  <c r="J82" i="30"/>
  <c r="K82" i="30"/>
  <c r="L82" i="30"/>
  <c r="M82" i="30"/>
  <c r="J83" i="30"/>
  <c r="K83" i="30"/>
  <c r="L83" i="30"/>
  <c r="M83" i="30"/>
  <c r="J84" i="30"/>
  <c r="K84" i="30"/>
  <c r="L84" i="30"/>
  <c r="M84" i="30"/>
  <c r="J85" i="30"/>
  <c r="K85" i="30"/>
  <c r="L85" i="30"/>
  <c r="M85" i="30"/>
  <c r="J86" i="30"/>
  <c r="K86" i="30"/>
  <c r="L86" i="30"/>
  <c r="M86" i="30"/>
  <c r="J87" i="30"/>
  <c r="K87" i="30"/>
  <c r="L87" i="30"/>
  <c r="M87" i="30"/>
  <c r="J88" i="30"/>
  <c r="K88" i="30"/>
  <c r="L88" i="30"/>
  <c r="M88" i="30"/>
  <c r="J89" i="30"/>
  <c r="K89" i="30"/>
  <c r="L89" i="30"/>
  <c r="M89" i="30"/>
  <c r="J90" i="30"/>
  <c r="K90" i="30"/>
  <c r="L90" i="30"/>
  <c r="M90" i="30"/>
  <c r="J91" i="30"/>
  <c r="K91" i="30"/>
  <c r="L91" i="30"/>
  <c r="M91" i="30"/>
  <c r="J92" i="30"/>
  <c r="K92" i="30"/>
  <c r="L92" i="30"/>
  <c r="M92" i="30"/>
  <c r="J93" i="30"/>
  <c r="K93" i="30"/>
  <c r="L93" i="30"/>
  <c r="M93" i="30"/>
  <c r="J94" i="30"/>
  <c r="K94" i="30"/>
  <c r="L94" i="30"/>
  <c r="M94" i="30"/>
  <c r="J95" i="30"/>
  <c r="K95" i="30"/>
  <c r="L95" i="30"/>
  <c r="M95" i="30"/>
  <c r="J96" i="30"/>
  <c r="K96" i="30"/>
  <c r="L96" i="30"/>
  <c r="M96" i="30"/>
  <c r="J97" i="30"/>
  <c r="K97" i="30"/>
  <c r="L97" i="30"/>
  <c r="M97" i="30"/>
  <c r="J98" i="30"/>
  <c r="K98" i="30"/>
  <c r="L98" i="30"/>
  <c r="M98" i="30"/>
  <c r="J99" i="30"/>
  <c r="K99" i="30"/>
  <c r="L99" i="30"/>
  <c r="M99" i="30"/>
  <c r="J100" i="30"/>
  <c r="K100" i="30"/>
  <c r="L100" i="30"/>
  <c r="M100" i="30"/>
  <c r="J101" i="30"/>
  <c r="K101" i="30"/>
  <c r="L101" i="30"/>
  <c r="M101" i="30"/>
  <c r="J102" i="30"/>
  <c r="K102" i="30"/>
  <c r="L102" i="30"/>
  <c r="M102" i="30"/>
  <c r="J103" i="30"/>
  <c r="K103" i="30"/>
  <c r="L103" i="30"/>
  <c r="M103" i="30"/>
  <c r="J104" i="30"/>
  <c r="K104" i="30"/>
  <c r="L104" i="30"/>
  <c r="M104" i="30"/>
  <c r="J105" i="30"/>
  <c r="K105" i="30"/>
  <c r="L105" i="30"/>
  <c r="M105" i="30"/>
  <c r="J106" i="30"/>
  <c r="K106" i="30"/>
  <c r="L106" i="30"/>
  <c r="M106" i="30"/>
  <c r="J107" i="30"/>
  <c r="K107" i="30"/>
  <c r="L107" i="30"/>
  <c r="M107" i="30"/>
  <c r="J108" i="30"/>
  <c r="K108" i="30"/>
  <c r="L108" i="30"/>
  <c r="M108" i="30"/>
  <c r="J109" i="30"/>
  <c r="K109" i="30"/>
  <c r="L109" i="30"/>
  <c r="M109" i="30"/>
  <c r="J110" i="30"/>
  <c r="K110" i="30"/>
  <c r="L110" i="30"/>
  <c r="M110" i="30"/>
  <c r="J111" i="30"/>
  <c r="K111" i="30"/>
  <c r="L111" i="30"/>
  <c r="M111" i="30"/>
  <c r="J112" i="30"/>
  <c r="K112" i="30"/>
  <c r="L112" i="30"/>
  <c r="M112" i="30"/>
  <c r="J113" i="30"/>
  <c r="K113" i="30"/>
  <c r="L113" i="30"/>
  <c r="M113" i="30"/>
  <c r="J114" i="30"/>
  <c r="K114" i="30"/>
  <c r="L114" i="30"/>
  <c r="M114" i="30"/>
  <c r="J115" i="30"/>
  <c r="K115" i="30"/>
  <c r="L115" i="30"/>
  <c r="M115" i="30"/>
  <c r="J116" i="30"/>
  <c r="K116" i="30"/>
  <c r="L116" i="30"/>
  <c r="M116" i="30"/>
  <c r="J117" i="30"/>
  <c r="K117" i="30"/>
  <c r="L117" i="30"/>
  <c r="M117" i="30"/>
  <c r="J118" i="30"/>
  <c r="K118" i="30"/>
  <c r="L118" i="30"/>
  <c r="M118" i="30"/>
  <c r="J119" i="30"/>
  <c r="K119" i="30"/>
  <c r="L119" i="30"/>
  <c r="M119" i="30"/>
  <c r="J120" i="30"/>
  <c r="K120" i="30"/>
  <c r="L120" i="30"/>
  <c r="M120" i="30"/>
  <c r="J121" i="30"/>
  <c r="K121" i="30"/>
  <c r="L121" i="30"/>
  <c r="M121" i="30"/>
  <c r="J122" i="30"/>
  <c r="K122" i="30"/>
  <c r="L122" i="30"/>
  <c r="M122" i="30"/>
  <c r="J123" i="30"/>
  <c r="K123" i="30"/>
  <c r="L123" i="30"/>
  <c r="M123" i="30"/>
  <c r="J124" i="30"/>
  <c r="K124" i="30"/>
  <c r="L124" i="30"/>
  <c r="M124" i="30"/>
  <c r="J125" i="30"/>
  <c r="K125" i="30"/>
  <c r="L125" i="30"/>
  <c r="M125" i="30"/>
  <c r="J126" i="30"/>
  <c r="K126" i="30"/>
  <c r="L126" i="30"/>
  <c r="M126" i="30"/>
  <c r="J127" i="30"/>
  <c r="K127" i="30"/>
  <c r="L127" i="30"/>
  <c r="M127" i="30"/>
  <c r="J128" i="30"/>
  <c r="K128" i="30"/>
  <c r="L128" i="30"/>
  <c r="M128" i="30"/>
  <c r="J129" i="30"/>
  <c r="K129" i="30"/>
  <c r="L129" i="30"/>
  <c r="M129" i="30"/>
  <c r="J130" i="30"/>
  <c r="K130" i="30"/>
  <c r="L130" i="30"/>
  <c r="M130" i="30"/>
  <c r="J131" i="30"/>
  <c r="K131" i="30"/>
  <c r="L131" i="30"/>
  <c r="M131" i="30"/>
  <c r="J132" i="30"/>
  <c r="K132" i="30"/>
  <c r="L132" i="30"/>
  <c r="M132" i="30"/>
  <c r="J133" i="30"/>
  <c r="K133" i="30"/>
  <c r="L133" i="30"/>
  <c r="M133" i="30"/>
  <c r="J134" i="30"/>
  <c r="K134" i="30"/>
  <c r="L134" i="30"/>
  <c r="M134" i="30"/>
  <c r="J135" i="30"/>
  <c r="K135" i="30"/>
  <c r="L135" i="30"/>
  <c r="M135" i="30"/>
  <c r="J136" i="30"/>
  <c r="K136" i="30"/>
  <c r="L136" i="30"/>
  <c r="M136" i="30"/>
  <c r="J137" i="30"/>
  <c r="K137" i="30"/>
  <c r="L137" i="30"/>
  <c r="M137" i="30"/>
  <c r="J138" i="30"/>
  <c r="K138" i="30"/>
  <c r="L138" i="30"/>
  <c r="M138" i="30"/>
  <c r="J139" i="30"/>
  <c r="K139" i="30"/>
  <c r="L139" i="30"/>
  <c r="M139" i="30"/>
  <c r="J140" i="30"/>
  <c r="K140" i="30"/>
  <c r="L140" i="30"/>
  <c r="M140" i="30"/>
  <c r="J141" i="30"/>
  <c r="K141" i="30"/>
  <c r="L141" i="30"/>
  <c r="M141" i="30"/>
  <c r="J142" i="30"/>
  <c r="K142" i="30"/>
  <c r="L142" i="30"/>
  <c r="M142" i="30"/>
  <c r="J143" i="30"/>
  <c r="K143" i="30"/>
  <c r="L143" i="30"/>
  <c r="M143" i="30"/>
  <c r="J144" i="30"/>
  <c r="K144" i="30"/>
  <c r="L144" i="30"/>
  <c r="M144" i="30"/>
  <c r="I3" i="30"/>
  <c r="I4" i="30"/>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69" i="30"/>
  <c r="I70" i="30"/>
  <c r="I71" i="30"/>
  <c r="I72" i="30"/>
  <c r="I73" i="30"/>
  <c r="I74" i="30"/>
  <c r="I75" i="30"/>
  <c r="I76" i="30"/>
  <c r="I77" i="30"/>
  <c r="I78" i="30"/>
  <c r="I79" i="30"/>
  <c r="I80" i="30"/>
  <c r="I81" i="30"/>
  <c r="I82" i="30"/>
  <c r="I83" i="30"/>
  <c r="I84" i="30"/>
  <c r="I85" i="30"/>
  <c r="I86" i="30"/>
  <c r="I87" i="30"/>
  <c r="I88" i="30"/>
  <c r="I89" i="30"/>
  <c r="I90" i="30"/>
  <c r="I91" i="30"/>
  <c r="I92" i="30"/>
  <c r="I93" i="30"/>
  <c r="I94" i="30"/>
  <c r="I95" i="30"/>
  <c r="I96" i="30"/>
  <c r="I97" i="30"/>
  <c r="I98" i="30"/>
  <c r="I99" i="30"/>
  <c r="I100" i="30"/>
  <c r="I101" i="30"/>
  <c r="I102" i="30"/>
  <c r="I103" i="30"/>
  <c r="I104" i="30"/>
  <c r="I105" i="30"/>
  <c r="I106" i="30"/>
  <c r="I107" i="30"/>
  <c r="I108" i="30"/>
  <c r="I109" i="30"/>
  <c r="I110" i="30"/>
  <c r="I111" i="30"/>
  <c r="I112" i="30"/>
  <c r="I113" i="30"/>
  <c r="I114" i="30"/>
  <c r="I115" i="30"/>
  <c r="I116" i="30"/>
  <c r="I117" i="30"/>
  <c r="I118" i="30"/>
  <c r="I119" i="30"/>
  <c r="I120" i="30"/>
  <c r="I121" i="30"/>
  <c r="I122" i="30"/>
  <c r="I123" i="30"/>
  <c r="I124" i="30"/>
  <c r="I125" i="30"/>
  <c r="I126" i="30"/>
  <c r="I127" i="30"/>
  <c r="I128" i="30"/>
  <c r="I129" i="30"/>
  <c r="I130" i="30"/>
  <c r="I131" i="30"/>
  <c r="I132" i="30"/>
  <c r="I133" i="30"/>
  <c r="I134" i="30"/>
  <c r="I135" i="30"/>
  <c r="I136" i="30"/>
  <c r="I137" i="30"/>
  <c r="I138" i="30"/>
  <c r="I139" i="30"/>
  <c r="I140" i="30"/>
  <c r="I141" i="30"/>
  <c r="I142" i="30"/>
  <c r="I143" i="30"/>
  <c r="I144" i="30"/>
  <c r="I2" i="30"/>
  <c r="H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78" i="30"/>
  <c r="H79" i="30"/>
  <c r="H80" i="30"/>
  <c r="H81" i="30"/>
  <c r="H82" i="30"/>
  <c r="H83" i="30"/>
  <c r="H84" i="30"/>
  <c r="H85" i="30"/>
  <c r="H86" i="30"/>
  <c r="H87" i="30"/>
  <c r="H88" i="30"/>
  <c r="H89" i="30"/>
  <c r="H90" i="30"/>
  <c r="H91" i="30"/>
  <c r="H92" i="30"/>
  <c r="H93" i="30"/>
  <c r="H94" i="30"/>
  <c r="H95" i="30"/>
  <c r="H96" i="30"/>
  <c r="H97" i="30"/>
  <c r="H98" i="30"/>
  <c r="H99" i="30"/>
  <c r="H100" i="30"/>
  <c r="H101" i="30"/>
  <c r="H102" i="30"/>
  <c r="H103" i="30"/>
  <c r="H104" i="30"/>
  <c r="H105" i="30"/>
  <c r="H106" i="30"/>
  <c r="H107" i="30"/>
  <c r="H108" i="30"/>
  <c r="H109" i="30"/>
  <c r="H110" i="30"/>
  <c r="H111" i="30"/>
  <c r="H112" i="30"/>
  <c r="H113" i="30"/>
  <c r="H114" i="30"/>
  <c r="H115" i="30"/>
  <c r="H116" i="30"/>
  <c r="H117" i="30"/>
  <c r="H118" i="30"/>
  <c r="H119" i="30"/>
  <c r="H120" i="30"/>
  <c r="H121" i="30"/>
  <c r="H122" i="30"/>
  <c r="H123" i="30"/>
  <c r="H124" i="30"/>
  <c r="H125" i="30"/>
  <c r="H126" i="30"/>
  <c r="H127" i="30"/>
  <c r="H128" i="30"/>
  <c r="H129" i="30"/>
  <c r="H130" i="30"/>
  <c r="H131" i="30"/>
  <c r="H132" i="30"/>
  <c r="H133" i="30"/>
  <c r="H134" i="30"/>
  <c r="H135" i="30"/>
  <c r="H136" i="30"/>
  <c r="H137" i="30"/>
  <c r="H138" i="30"/>
  <c r="H139" i="30"/>
  <c r="H140" i="30"/>
  <c r="H141" i="30"/>
  <c r="H142" i="30"/>
  <c r="H143" i="30"/>
  <c r="H144" i="30"/>
  <c r="E3" i="30"/>
  <c r="F3" i="30"/>
  <c r="G3" i="30"/>
  <c r="E4" i="30"/>
  <c r="F4" i="30"/>
  <c r="G4" i="30"/>
  <c r="E5" i="30"/>
  <c r="F5" i="30"/>
  <c r="G5" i="30"/>
  <c r="E6" i="30"/>
  <c r="F6" i="30"/>
  <c r="G6" i="30"/>
  <c r="E7" i="30"/>
  <c r="F7" i="30"/>
  <c r="G7" i="30"/>
  <c r="E8" i="30"/>
  <c r="F8" i="30"/>
  <c r="G8" i="30"/>
  <c r="E9" i="30"/>
  <c r="F9" i="30"/>
  <c r="G9" i="30"/>
  <c r="E10" i="30"/>
  <c r="F10" i="30"/>
  <c r="G10" i="30"/>
  <c r="E11" i="30"/>
  <c r="F11" i="30"/>
  <c r="G11" i="30"/>
  <c r="E12" i="30"/>
  <c r="F12" i="30"/>
  <c r="G12" i="30"/>
  <c r="E13" i="30"/>
  <c r="F13" i="30"/>
  <c r="G13" i="30"/>
  <c r="E14" i="30"/>
  <c r="F14" i="30"/>
  <c r="G14" i="30"/>
  <c r="E15" i="30"/>
  <c r="F15" i="30"/>
  <c r="G15" i="30"/>
  <c r="E16" i="30"/>
  <c r="F16" i="30"/>
  <c r="G16" i="30"/>
  <c r="E17" i="30"/>
  <c r="F17" i="30"/>
  <c r="G17" i="30"/>
  <c r="E18" i="30"/>
  <c r="F18" i="30"/>
  <c r="G18" i="30"/>
  <c r="E19" i="30"/>
  <c r="F19" i="30"/>
  <c r="G19" i="30"/>
  <c r="E20" i="30"/>
  <c r="F20" i="30"/>
  <c r="G20" i="30"/>
  <c r="E21" i="30"/>
  <c r="F21" i="30"/>
  <c r="G21" i="30"/>
  <c r="E22" i="30"/>
  <c r="F22" i="30"/>
  <c r="G22" i="30"/>
  <c r="E23" i="30"/>
  <c r="F23" i="30"/>
  <c r="G23" i="30"/>
  <c r="E24" i="30"/>
  <c r="F24" i="30"/>
  <c r="G24" i="30"/>
  <c r="E25" i="30"/>
  <c r="F25" i="30"/>
  <c r="G25" i="30"/>
  <c r="E26" i="30"/>
  <c r="F26" i="30"/>
  <c r="G26" i="30"/>
  <c r="E27" i="30"/>
  <c r="F27" i="30"/>
  <c r="G27" i="30"/>
  <c r="E28" i="30"/>
  <c r="F28" i="30"/>
  <c r="G28" i="30"/>
  <c r="E29" i="30"/>
  <c r="F29" i="30"/>
  <c r="G29" i="30"/>
  <c r="E30" i="30"/>
  <c r="F30" i="30"/>
  <c r="G30" i="30"/>
  <c r="E31" i="30"/>
  <c r="F31" i="30"/>
  <c r="G31" i="30"/>
  <c r="E32" i="30"/>
  <c r="F32" i="30"/>
  <c r="G32" i="30"/>
  <c r="E33" i="30"/>
  <c r="F33" i="30"/>
  <c r="G33" i="30"/>
  <c r="E34" i="30"/>
  <c r="F34" i="30"/>
  <c r="G34" i="30"/>
  <c r="E35" i="30"/>
  <c r="F35" i="30"/>
  <c r="G35" i="30"/>
  <c r="E36" i="30"/>
  <c r="F36" i="30"/>
  <c r="G36" i="30"/>
  <c r="E37" i="30"/>
  <c r="F37" i="30"/>
  <c r="G37" i="30"/>
  <c r="E38" i="30"/>
  <c r="F38" i="30"/>
  <c r="G38" i="30"/>
  <c r="E39" i="30"/>
  <c r="F39" i="30"/>
  <c r="G39" i="30"/>
  <c r="E40" i="30"/>
  <c r="F40" i="30"/>
  <c r="G40" i="30"/>
  <c r="E41" i="30"/>
  <c r="F41" i="30"/>
  <c r="G41" i="30"/>
  <c r="E42" i="30"/>
  <c r="F42" i="30"/>
  <c r="G42" i="30"/>
  <c r="E43" i="30"/>
  <c r="F43" i="30"/>
  <c r="G43" i="30"/>
  <c r="E44" i="30"/>
  <c r="F44" i="30"/>
  <c r="G44" i="30"/>
  <c r="E45" i="30"/>
  <c r="F45" i="30"/>
  <c r="G45" i="30"/>
  <c r="E46" i="30"/>
  <c r="F46" i="30"/>
  <c r="G46" i="30"/>
  <c r="E47" i="30"/>
  <c r="F47" i="30"/>
  <c r="G47" i="30"/>
  <c r="E48" i="30"/>
  <c r="F48" i="30"/>
  <c r="G48" i="30"/>
  <c r="E49" i="30"/>
  <c r="F49" i="30"/>
  <c r="G49" i="30"/>
  <c r="E50" i="30"/>
  <c r="F50" i="30"/>
  <c r="G50" i="30"/>
  <c r="E51" i="30"/>
  <c r="F51" i="30"/>
  <c r="G51" i="30"/>
  <c r="E52" i="30"/>
  <c r="F52" i="30"/>
  <c r="G52" i="30"/>
  <c r="E53" i="30"/>
  <c r="F53" i="30"/>
  <c r="G53" i="30"/>
  <c r="E54" i="30"/>
  <c r="F54" i="30"/>
  <c r="G54" i="30"/>
  <c r="E55" i="30"/>
  <c r="F55" i="30"/>
  <c r="G55" i="30"/>
  <c r="E56" i="30"/>
  <c r="F56" i="30"/>
  <c r="G56" i="30"/>
  <c r="E57" i="30"/>
  <c r="F57" i="30"/>
  <c r="G57" i="30"/>
  <c r="E58" i="30"/>
  <c r="F58" i="30"/>
  <c r="G58" i="30"/>
  <c r="E59" i="30"/>
  <c r="F59" i="30"/>
  <c r="G59" i="30"/>
  <c r="E60" i="30"/>
  <c r="F60" i="30"/>
  <c r="G60" i="30"/>
  <c r="E61" i="30"/>
  <c r="F61" i="30"/>
  <c r="G61" i="30"/>
  <c r="E62" i="30"/>
  <c r="F62" i="30"/>
  <c r="G62" i="30"/>
  <c r="E63" i="30"/>
  <c r="F63" i="30"/>
  <c r="G63" i="30"/>
  <c r="E64" i="30"/>
  <c r="F64" i="30"/>
  <c r="G64" i="30"/>
  <c r="E65" i="30"/>
  <c r="F65" i="30"/>
  <c r="G65" i="30"/>
  <c r="E66" i="30"/>
  <c r="F66" i="30"/>
  <c r="G66" i="30"/>
  <c r="E67" i="30"/>
  <c r="F67" i="30"/>
  <c r="G67" i="30"/>
  <c r="E68" i="30"/>
  <c r="F68" i="30"/>
  <c r="G68" i="30"/>
  <c r="E69" i="30"/>
  <c r="F69" i="30"/>
  <c r="G69" i="30"/>
  <c r="E70" i="30"/>
  <c r="F70" i="30"/>
  <c r="G70" i="30"/>
  <c r="E71" i="30"/>
  <c r="F71" i="30"/>
  <c r="G71" i="30"/>
  <c r="E72" i="30"/>
  <c r="F72" i="30"/>
  <c r="G72" i="30"/>
  <c r="E73" i="30"/>
  <c r="F73" i="30"/>
  <c r="G73" i="30"/>
  <c r="E74" i="30"/>
  <c r="F74" i="30"/>
  <c r="G74" i="30"/>
  <c r="E75" i="30"/>
  <c r="F75" i="30"/>
  <c r="G75" i="30"/>
  <c r="E76" i="30"/>
  <c r="F76" i="30"/>
  <c r="G76" i="30"/>
  <c r="E77" i="30"/>
  <c r="F77" i="30"/>
  <c r="G77" i="30"/>
  <c r="E78" i="30"/>
  <c r="F78" i="30"/>
  <c r="G78" i="30"/>
  <c r="E79" i="30"/>
  <c r="F79" i="30"/>
  <c r="G79" i="30"/>
  <c r="E80" i="30"/>
  <c r="F80" i="30"/>
  <c r="G80" i="30"/>
  <c r="E81" i="30"/>
  <c r="F81" i="30"/>
  <c r="G81" i="30"/>
  <c r="E82" i="30"/>
  <c r="F82" i="30"/>
  <c r="G82" i="30"/>
  <c r="E83" i="30"/>
  <c r="F83" i="30"/>
  <c r="G83" i="30"/>
  <c r="E84" i="30"/>
  <c r="F84" i="30"/>
  <c r="G84" i="30"/>
  <c r="E85" i="30"/>
  <c r="F85" i="30"/>
  <c r="G85" i="30"/>
  <c r="E86" i="30"/>
  <c r="F86" i="30"/>
  <c r="G86" i="30"/>
  <c r="E87" i="30"/>
  <c r="F87" i="30"/>
  <c r="G87" i="30"/>
  <c r="E88" i="30"/>
  <c r="F88" i="30"/>
  <c r="G88" i="30"/>
  <c r="E89" i="30"/>
  <c r="F89" i="30"/>
  <c r="G89" i="30"/>
  <c r="E90" i="30"/>
  <c r="F90" i="30"/>
  <c r="G90" i="30"/>
  <c r="E91" i="30"/>
  <c r="F91" i="30"/>
  <c r="G91" i="30"/>
  <c r="E92" i="30"/>
  <c r="F92" i="30"/>
  <c r="G92" i="30"/>
  <c r="E93" i="30"/>
  <c r="F93" i="30"/>
  <c r="G93" i="30"/>
  <c r="E94" i="30"/>
  <c r="F94" i="30"/>
  <c r="G94" i="30"/>
  <c r="E95" i="30"/>
  <c r="F95" i="30"/>
  <c r="G95" i="30"/>
  <c r="E96" i="30"/>
  <c r="F96" i="30"/>
  <c r="G96" i="30"/>
  <c r="E97" i="30"/>
  <c r="F97" i="30"/>
  <c r="G97" i="30"/>
  <c r="E98" i="30"/>
  <c r="F98" i="30"/>
  <c r="G98" i="30"/>
  <c r="E99" i="30"/>
  <c r="F99" i="30"/>
  <c r="G99" i="30"/>
  <c r="E100" i="30"/>
  <c r="F100" i="30"/>
  <c r="G100" i="30"/>
  <c r="E101" i="30"/>
  <c r="F101" i="30"/>
  <c r="G101" i="30"/>
  <c r="E102" i="30"/>
  <c r="F102" i="30"/>
  <c r="G102" i="30"/>
  <c r="E103" i="30"/>
  <c r="F103" i="30"/>
  <c r="G103" i="30"/>
  <c r="E104" i="30"/>
  <c r="F104" i="30"/>
  <c r="G104" i="30"/>
  <c r="E105" i="30"/>
  <c r="F105" i="30"/>
  <c r="G105" i="30"/>
  <c r="E106" i="30"/>
  <c r="F106" i="30"/>
  <c r="G106" i="30"/>
  <c r="E107" i="30"/>
  <c r="F107" i="30"/>
  <c r="G107" i="30"/>
  <c r="E108" i="30"/>
  <c r="F108" i="30"/>
  <c r="G108" i="30"/>
  <c r="E109" i="30"/>
  <c r="F109" i="30"/>
  <c r="G109" i="30"/>
  <c r="E110" i="30"/>
  <c r="F110" i="30"/>
  <c r="G110" i="30"/>
  <c r="E111" i="30"/>
  <c r="F111" i="30"/>
  <c r="G111" i="30"/>
  <c r="E112" i="30"/>
  <c r="F112" i="30"/>
  <c r="G112" i="30"/>
  <c r="E113" i="30"/>
  <c r="F113" i="30"/>
  <c r="G113" i="30"/>
  <c r="E114" i="30"/>
  <c r="F114" i="30"/>
  <c r="G114" i="30"/>
  <c r="E115" i="30"/>
  <c r="F115" i="30"/>
  <c r="G115" i="30"/>
  <c r="E116" i="30"/>
  <c r="F116" i="30"/>
  <c r="G116" i="30"/>
  <c r="E117" i="30"/>
  <c r="F117" i="30"/>
  <c r="G117" i="30"/>
  <c r="E118" i="30"/>
  <c r="F118" i="30"/>
  <c r="G118" i="30"/>
  <c r="E119" i="30"/>
  <c r="F119" i="30"/>
  <c r="G119" i="30"/>
  <c r="E120" i="30"/>
  <c r="F120" i="30"/>
  <c r="G120" i="30"/>
  <c r="E121" i="30"/>
  <c r="F121" i="30"/>
  <c r="G121" i="30"/>
  <c r="E122" i="30"/>
  <c r="F122" i="30"/>
  <c r="G122" i="30"/>
  <c r="E123" i="30"/>
  <c r="F123" i="30"/>
  <c r="G123" i="30"/>
  <c r="E124" i="30"/>
  <c r="F124" i="30"/>
  <c r="G124" i="30"/>
  <c r="E125" i="30"/>
  <c r="F125" i="30"/>
  <c r="G125" i="30"/>
  <c r="E126" i="30"/>
  <c r="F126" i="30"/>
  <c r="G126" i="30"/>
  <c r="E127" i="30"/>
  <c r="F127" i="30"/>
  <c r="G127" i="30"/>
  <c r="E128" i="30"/>
  <c r="F128" i="30"/>
  <c r="G128" i="30"/>
  <c r="E129" i="30"/>
  <c r="F129" i="30"/>
  <c r="G129" i="30"/>
  <c r="E130" i="30"/>
  <c r="F130" i="30"/>
  <c r="G130" i="30"/>
  <c r="E131" i="30"/>
  <c r="F131" i="30"/>
  <c r="G131" i="30"/>
  <c r="E132" i="30"/>
  <c r="F132" i="30"/>
  <c r="G132" i="30"/>
  <c r="E133" i="30"/>
  <c r="F133" i="30"/>
  <c r="G133" i="30"/>
  <c r="E134" i="30"/>
  <c r="F134" i="30"/>
  <c r="G134" i="30"/>
  <c r="E135" i="30"/>
  <c r="F135" i="30"/>
  <c r="G135" i="30"/>
  <c r="E136" i="30"/>
  <c r="F136" i="30"/>
  <c r="G136" i="30"/>
  <c r="E137" i="30"/>
  <c r="F137" i="30"/>
  <c r="G137" i="30"/>
  <c r="E138" i="30"/>
  <c r="F138" i="30"/>
  <c r="G138" i="30"/>
  <c r="E139" i="30"/>
  <c r="F139" i="30"/>
  <c r="G139" i="30"/>
  <c r="E140" i="30"/>
  <c r="F140" i="30"/>
  <c r="G140" i="30"/>
  <c r="E141" i="30"/>
  <c r="F141" i="30"/>
  <c r="G141" i="30"/>
  <c r="E142" i="30"/>
  <c r="F142" i="30"/>
  <c r="G142" i="30"/>
  <c r="E143" i="30"/>
  <c r="F143" i="30"/>
  <c r="G143" i="30"/>
  <c r="E144" i="30"/>
  <c r="F144" i="30"/>
  <c r="G144" i="30"/>
  <c r="F2" i="30"/>
  <c r="G2" i="30"/>
  <c r="E2" i="30"/>
  <c r="I3" i="29"/>
  <c r="I4" i="29"/>
  <c r="I5" i="29"/>
  <c r="I6" i="29"/>
  <c r="I7" i="29"/>
  <c r="I8" i="29"/>
  <c r="I9" i="29"/>
  <c r="I10" i="29"/>
  <c r="I11" i="29"/>
  <c r="I12" i="29"/>
  <c r="I13" i="29"/>
  <c r="I14" i="29"/>
  <c r="I15" i="29"/>
  <c r="I16" i="29"/>
  <c r="I17" i="29"/>
  <c r="I18" i="29"/>
  <c r="I19" i="29"/>
  <c r="I20" i="29"/>
  <c r="I2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2" i="29"/>
  <c r="G7" i="29"/>
  <c r="G31" i="29"/>
  <c r="G55" i="29"/>
  <c r="F73" i="29"/>
  <c r="F77" i="29"/>
  <c r="F101" i="29"/>
  <c r="F109" i="29"/>
  <c r="I3" i="28"/>
  <c r="I4" i="28"/>
  <c r="I5" i="28"/>
  <c r="I6" i="28"/>
  <c r="I7" i="28"/>
  <c r="I8" i="28"/>
  <c r="I9" i="28"/>
  <c r="I10" i="28"/>
  <c r="I11" i="28"/>
  <c r="I12" i="28"/>
  <c r="I13" i="28"/>
  <c r="I14" i="28"/>
  <c r="I15" i="28"/>
  <c r="I16" i="28"/>
  <c r="I17" i="28"/>
  <c r="I18" i="28"/>
  <c r="I19" i="28"/>
  <c r="I20" i="28"/>
  <c r="I21" i="28"/>
  <c r="I22" i="28"/>
  <c r="I23" i="28"/>
  <c r="I24" i="28"/>
  <c r="I25" i="28"/>
  <c r="I26" i="28"/>
  <c r="I27" i="28"/>
  <c r="I28" i="28"/>
  <c r="I29" i="28"/>
  <c r="I30" i="28"/>
  <c r="I31" i="28"/>
  <c r="I32" i="28"/>
  <c r="I33"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80" i="28"/>
  <c r="I81" i="28"/>
  <c r="I82" i="28"/>
  <c r="I83" i="28"/>
  <c r="I84" i="28"/>
  <c r="I85" i="28"/>
  <c r="I86" i="28"/>
  <c r="I87" i="28"/>
  <c r="I88" i="28"/>
  <c r="I89" i="28"/>
  <c r="I90" i="28"/>
  <c r="I91" i="28"/>
  <c r="I92" i="28"/>
  <c r="I93" i="28"/>
  <c r="I94" i="28"/>
  <c r="I95" i="28"/>
  <c r="I96" i="28"/>
  <c r="I97" i="28"/>
  <c r="I98" i="28"/>
  <c r="I99" i="28"/>
  <c r="I100" i="28"/>
  <c r="I101" i="28"/>
  <c r="I102" i="28"/>
  <c r="I103" i="28"/>
  <c r="I104" i="28"/>
  <c r="I105" i="28"/>
  <c r="I106" i="28"/>
  <c r="I107" i="28"/>
  <c r="I108" i="28"/>
  <c r="I109" i="28"/>
  <c r="I110" i="28"/>
  <c r="I111" i="28"/>
  <c r="I112" i="28"/>
  <c r="I113" i="28"/>
  <c r="I114" i="28"/>
  <c r="I115" i="28"/>
  <c r="I116" i="28"/>
  <c r="I117" i="28"/>
  <c r="I118" i="28"/>
  <c r="I119" i="28"/>
  <c r="I120" i="28"/>
  <c r="I121" i="28"/>
  <c r="I122" i="28"/>
  <c r="I123" i="28"/>
  <c r="I124" i="28"/>
  <c r="I125" i="28"/>
  <c r="I126" i="28"/>
  <c r="I127" i="28"/>
  <c r="I128" i="28"/>
  <c r="I129" i="28"/>
  <c r="I130" i="28"/>
  <c r="I131" i="28"/>
  <c r="I132" i="28"/>
  <c r="I133" i="28"/>
  <c r="I134" i="28"/>
  <c r="I135" i="28"/>
  <c r="I136" i="28"/>
  <c r="I137" i="28"/>
  <c r="I138" i="28"/>
  <c r="I139" i="28"/>
  <c r="I140" i="28"/>
  <c r="I141" i="28"/>
  <c r="I142" i="28"/>
  <c r="I143" i="28"/>
  <c r="I144" i="28"/>
  <c r="I2" i="28"/>
  <c r="J3" i="27"/>
  <c r="K3" i="27"/>
  <c r="L3" i="27"/>
  <c r="M3" i="27"/>
  <c r="J4" i="27"/>
  <c r="K4" i="27"/>
  <c r="L4" i="27"/>
  <c r="M4" i="27"/>
  <c r="J5" i="27"/>
  <c r="K5" i="27"/>
  <c r="L5" i="27"/>
  <c r="M5" i="27"/>
  <c r="J6" i="27"/>
  <c r="K6" i="27"/>
  <c r="L6" i="27"/>
  <c r="M6" i="27"/>
  <c r="J7" i="27"/>
  <c r="K7" i="27"/>
  <c r="L7" i="27"/>
  <c r="M7" i="27"/>
  <c r="J8" i="27"/>
  <c r="K8" i="27"/>
  <c r="L8" i="27"/>
  <c r="M8" i="27"/>
  <c r="J9" i="27"/>
  <c r="K9" i="27"/>
  <c r="L9" i="27"/>
  <c r="M9" i="27"/>
  <c r="J10" i="27"/>
  <c r="K10" i="27"/>
  <c r="L10" i="27"/>
  <c r="M10" i="27"/>
  <c r="J11" i="27"/>
  <c r="K11" i="27"/>
  <c r="L11" i="27"/>
  <c r="M11" i="27"/>
  <c r="J12" i="27"/>
  <c r="K12" i="27"/>
  <c r="L12" i="27"/>
  <c r="M12" i="27"/>
  <c r="J13" i="27"/>
  <c r="K13" i="27"/>
  <c r="L13" i="27"/>
  <c r="M13" i="27"/>
  <c r="J14" i="27"/>
  <c r="K14" i="27"/>
  <c r="L14" i="27"/>
  <c r="M14" i="27"/>
  <c r="J15" i="27"/>
  <c r="K15" i="27"/>
  <c r="L15" i="27"/>
  <c r="M15" i="27"/>
  <c r="J16" i="27"/>
  <c r="K16" i="27"/>
  <c r="L16" i="27"/>
  <c r="M16" i="27"/>
  <c r="J17" i="27"/>
  <c r="K17" i="27"/>
  <c r="L17" i="27"/>
  <c r="M17" i="27"/>
  <c r="J18" i="27"/>
  <c r="K18" i="27"/>
  <c r="L18" i="27"/>
  <c r="M18" i="27"/>
  <c r="J19" i="27"/>
  <c r="K19" i="27"/>
  <c r="L19" i="27"/>
  <c r="M19" i="27"/>
  <c r="J20" i="27"/>
  <c r="K20" i="27"/>
  <c r="L20" i="27"/>
  <c r="M20" i="27"/>
  <c r="J21" i="27"/>
  <c r="K21" i="27"/>
  <c r="L21" i="27"/>
  <c r="M21" i="27"/>
  <c r="J22" i="27"/>
  <c r="K22" i="27"/>
  <c r="L22" i="27"/>
  <c r="M22" i="27"/>
  <c r="J23" i="27"/>
  <c r="K23" i="27"/>
  <c r="L23" i="27"/>
  <c r="M23" i="27"/>
  <c r="J24" i="27"/>
  <c r="K24" i="27"/>
  <c r="L24" i="27"/>
  <c r="M24" i="27"/>
  <c r="J25" i="27"/>
  <c r="K25" i="27"/>
  <c r="L25" i="27"/>
  <c r="M25" i="27"/>
  <c r="J26" i="27"/>
  <c r="K26" i="27"/>
  <c r="L26" i="27"/>
  <c r="M26" i="27"/>
  <c r="J27" i="27"/>
  <c r="K27" i="27"/>
  <c r="L27" i="27"/>
  <c r="M27" i="27"/>
  <c r="J28" i="27"/>
  <c r="K28" i="27"/>
  <c r="L28" i="27"/>
  <c r="M28" i="27"/>
  <c r="J29" i="27"/>
  <c r="K29" i="27"/>
  <c r="L29" i="27"/>
  <c r="M29" i="27"/>
  <c r="J30" i="27"/>
  <c r="K30" i="27"/>
  <c r="L30" i="27"/>
  <c r="M30" i="27"/>
  <c r="J31" i="27"/>
  <c r="K31" i="27"/>
  <c r="L31" i="27"/>
  <c r="M31" i="27"/>
  <c r="J32" i="27"/>
  <c r="K32" i="27"/>
  <c r="L32" i="27"/>
  <c r="M32" i="27"/>
  <c r="J33" i="27"/>
  <c r="K33" i="27"/>
  <c r="L33" i="27"/>
  <c r="M33" i="27"/>
  <c r="J34" i="27"/>
  <c r="K34" i="27"/>
  <c r="L34" i="27"/>
  <c r="M34" i="27"/>
  <c r="J35" i="27"/>
  <c r="K35" i="27"/>
  <c r="L35" i="27"/>
  <c r="M35" i="27"/>
  <c r="J36" i="27"/>
  <c r="K36" i="27"/>
  <c r="L36" i="27"/>
  <c r="M36" i="27"/>
  <c r="J37" i="27"/>
  <c r="K37" i="27"/>
  <c r="L37" i="27"/>
  <c r="M37" i="27"/>
  <c r="J38" i="27"/>
  <c r="K38" i="27"/>
  <c r="L38" i="27"/>
  <c r="M38" i="27"/>
  <c r="J39" i="27"/>
  <c r="K39" i="27"/>
  <c r="L39" i="27"/>
  <c r="M39" i="27"/>
  <c r="J40" i="27"/>
  <c r="K40" i="27"/>
  <c r="L40" i="27"/>
  <c r="M40" i="27"/>
  <c r="J41" i="27"/>
  <c r="K41" i="27"/>
  <c r="L41" i="27"/>
  <c r="M41" i="27"/>
  <c r="J42" i="27"/>
  <c r="K42" i="27"/>
  <c r="L42" i="27"/>
  <c r="M42" i="27"/>
  <c r="J43" i="27"/>
  <c r="K43" i="27"/>
  <c r="L43" i="27"/>
  <c r="M43" i="27"/>
  <c r="J44" i="27"/>
  <c r="K44" i="27"/>
  <c r="L44" i="27"/>
  <c r="M44" i="27"/>
  <c r="J45" i="27"/>
  <c r="K45" i="27"/>
  <c r="L45" i="27"/>
  <c r="M45" i="27"/>
  <c r="J46" i="27"/>
  <c r="K46" i="27"/>
  <c r="L46" i="27"/>
  <c r="M46" i="27"/>
  <c r="J47" i="27"/>
  <c r="K47" i="27"/>
  <c r="L47" i="27"/>
  <c r="M47" i="27"/>
  <c r="J48" i="27"/>
  <c r="K48" i="27"/>
  <c r="L48" i="27"/>
  <c r="M48" i="27"/>
  <c r="J49" i="27"/>
  <c r="K49" i="27"/>
  <c r="L49" i="27"/>
  <c r="M49" i="27"/>
  <c r="J50" i="27"/>
  <c r="K50" i="27"/>
  <c r="L50" i="27"/>
  <c r="M50" i="27"/>
  <c r="J51" i="27"/>
  <c r="K51" i="27"/>
  <c r="L51" i="27"/>
  <c r="M51" i="27"/>
  <c r="J52" i="27"/>
  <c r="K52" i="27"/>
  <c r="L52" i="27"/>
  <c r="M52" i="27"/>
  <c r="J53" i="27"/>
  <c r="K53" i="27"/>
  <c r="L53" i="27"/>
  <c r="M53" i="27"/>
  <c r="J54" i="27"/>
  <c r="K54" i="27"/>
  <c r="L54" i="27"/>
  <c r="M54" i="27"/>
  <c r="J55" i="27"/>
  <c r="K55" i="27"/>
  <c r="L55" i="27"/>
  <c r="M55" i="27"/>
  <c r="J56" i="27"/>
  <c r="K56" i="27"/>
  <c r="L56" i="27"/>
  <c r="M56" i="27"/>
  <c r="J57" i="27"/>
  <c r="K57" i="27"/>
  <c r="L57" i="27"/>
  <c r="M57" i="27"/>
  <c r="J58" i="27"/>
  <c r="K58" i="27"/>
  <c r="L58" i="27"/>
  <c r="M58" i="27"/>
  <c r="J59" i="27"/>
  <c r="K59" i="27"/>
  <c r="L59" i="27"/>
  <c r="M59" i="27"/>
  <c r="J60" i="27"/>
  <c r="K60" i="27"/>
  <c r="L60" i="27"/>
  <c r="M60" i="27"/>
  <c r="J61" i="27"/>
  <c r="K61" i="27"/>
  <c r="L61" i="27"/>
  <c r="M61" i="27"/>
  <c r="J62" i="27"/>
  <c r="K62" i="27"/>
  <c r="L62" i="27"/>
  <c r="M62" i="27"/>
  <c r="J63" i="27"/>
  <c r="K63" i="27"/>
  <c r="L63" i="27"/>
  <c r="M63" i="27"/>
  <c r="J64" i="27"/>
  <c r="K64" i="27"/>
  <c r="L64" i="27"/>
  <c r="M64" i="27"/>
  <c r="J65" i="27"/>
  <c r="K65" i="27"/>
  <c r="L65" i="27"/>
  <c r="M65" i="27"/>
  <c r="J66" i="27"/>
  <c r="K66" i="27"/>
  <c r="L66" i="27"/>
  <c r="M66" i="27"/>
  <c r="J67" i="27"/>
  <c r="K67" i="27"/>
  <c r="L67" i="27"/>
  <c r="M67" i="27"/>
  <c r="J68" i="27"/>
  <c r="K68" i="27"/>
  <c r="L68" i="27"/>
  <c r="M68" i="27"/>
  <c r="J69" i="27"/>
  <c r="K69" i="27"/>
  <c r="L69" i="27"/>
  <c r="M69" i="27"/>
  <c r="J70" i="27"/>
  <c r="K70" i="27"/>
  <c r="L70" i="27"/>
  <c r="M70" i="27"/>
  <c r="J71" i="27"/>
  <c r="K71" i="27"/>
  <c r="L71" i="27"/>
  <c r="M71" i="27"/>
  <c r="J72" i="27"/>
  <c r="K72" i="27"/>
  <c r="L72" i="27"/>
  <c r="M72" i="27"/>
  <c r="J73" i="27"/>
  <c r="K73" i="27"/>
  <c r="L73" i="27"/>
  <c r="M73" i="27"/>
  <c r="J74" i="27"/>
  <c r="K74" i="27"/>
  <c r="L74" i="27"/>
  <c r="M74" i="27"/>
  <c r="J75" i="27"/>
  <c r="K75" i="27"/>
  <c r="L75" i="27"/>
  <c r="M75" i="27"/>
  <c r="J76" i="27"/>
  <c r="K76" i="27"/>
  <c r="L76" i="27"/>
  <c r="M76" i="27"/>
  <c r="J77" i="27"/>
  <c r="K77" i="27"/>
  <c r="L77" i="27"/>
  <c r="M77" i="27"/>
  <c r="J78" i="27"/>
  <c r="K78" i="27"/>
  <c r="L78" i="27"/>
  <c r="M78" i="27"/>
  <c r="J79" i="27"/>
  <c r="K79" i="27"/>
  <c r="L79" i="27"/>
  <c r="M79" i="27"/>
  <c r="J80" i="27"/>
  <c r="K80" i="27"/>
  <c r="L80" i="27"/>
  <c r="M80" i="27"/>
  <c r="J81" i="27"/>
  <c r="K81" i="27"/>
  <c r="L81" i="27"/>
  <c r="M81" i="27"/>
  <c r="J82" i="27"/>
  <c r="K82" i="27"/>
  <c r="L82" i="27"/>
  <c r="M82" i="27"/>
  <c r="J83" i="27"/>
  <c r="K83" i="27"/>
  <c r="L83" i="27"/>
  <c r="M83" i="27"/>
  <c r="J84" i="27"/>
  <c r="K84" i="27"/>
  <c r="L84" i="27"/>
  <c r="M84" i="27"/>
  <c r="J85" i="27"/>
  <c r="K85" i="27"/>
  <c r="L85" i="27"/>
  <c r="M85" i="27"/>
  <c r="J86" i="27"/>
  <c r="K86" i="27"/>
  <c r="L86" i="27"/>
  <c r="M86" i="27"/>
  <c r="J87" i="27"/>
  <c r="K87" i="27"/>
  <c r="L87" i="27"/>
  <c r="M87" i="27"/>
  <c r="J88" i="27"/>
  <c r="K88" i="27"/>
  <c r="L88" i="27"/>
  <c r="M88" i="27"/>
  <c r="J89" i="27"/>
  <c r="K89" i="27"/>
  <c r="L89" i="27"/>
  <c r="M89" i="27"/>
  <c r="J90" i="27"/>
  <c r="K90" i="27"/>
  <c r="L90" i="27"/>
  <c r="M90" i="27"/>
  <c r="J91" i="27"/>
  <c r="K91" i="27"/>
  <c r="L91" i="27"/>
  <c r="M91" i="27"/>
  <c r="J92" i="27"/>
  <c r="K92" i="27"/>
  <c r="L92" i="27"/>
  <c r="M92" i="27"/>
  <c r="J93" i="27"/>
  <c r="K93" i="27"/>
  <c r="L93" i="27"/>
  <c r="M93" i="27"/>
  <c r="J94" i="27"/>
  <c r="K94" i="27"/>
  <c r="L94" i="27"/>
  <c r="M94" i="27"/>
  <c r="J95" i="27"/>
  <c r="K95" i="27"/>
  <c r="L95" i="27"/>
  <c r="M95" i="27"/>
  <c r="J96" i="27"/>
  <c r="K96" i="27"/>
  <c r="L96" i="27"/>
  <c r="M96" i="27"/>
  <c r="J97" i="27"/>
  <c r="K97" i="27"/>
  <c r="L97" i="27"/>
  <c r="M97" i="27"/>
  <c r="J98" i="27"/>
  <c r="K98" i="27"/>
  <c r="L98" i="27"/>
  <c r="M98" i="27"/>
  <c r="J99" i="27"/>
  <c r="K99" i="27"/>
  <c r="L99" i="27"/>
  <c r="M99" i="27"/>
  <c r="J100" i="27"/>
  <c r="K100" i="27"/>
  <c r="L100" i="27"/>
  <c r="M100" i="27"/>
  <c r="J101" i="27"/>
  <c r="K101" i="27"/>
  <c r="L101" i="27"/>
  <c r="M101" i="27"/>
  <c r="J102" i="27"/>
  <c r="K102" i="27"/>
  <c r="L102" i="27"/>
  <c r="M102" i="27"/>
  <c r="J103" i="27"/>
  <c r="K103" i="27"/>
  <c r="L103" i="27"/>
  <c r="M103" i="27"/>
  <c r="J104" i="27"/>
  <c r="K104" i="27"/>
  <c r="L104" i="27"/>
  <c r="M104" i="27"/>
  <c r="J105" i="27"/>
  <c r="K105" i="27"/>
  <c r="L105" i="27"/>
  <c r="M105" i="27"/>
  <c r="J106" i="27"/>
  <c r="K106" i="27"/>
  <c r="L106" i="27"/>
  <c r="M106" i="27"/>
  <c r="J107" i="27"/>
  <c r="K107" i="27"/>
  <c r="L107" i="27"/>
  <c r="M107" i="27"/>
  <c r="J108" i="27"/>
  <c r="K108" i="27"/>
  <c r="L108" i="27"/>
  <c r="M108" i="27"/>
  <c r="J109" i="27"/>
  <c r="K109" i="27"/>
  <c r="L109" i="27"/>
  <c r="M109" i="27"/>
  <c r="J110" i="27"/>
  <c r="K110" i="27"/>
  <c r="L110" i="27"/>
  <c r="M110" i="27"/>
  <c r="J111" i="27"/>
  <c r="K111" i="27"/>
  <c r="L111" i="27"/>
  <c r="M111" i="27"/>
  <c r="J112" i="27"/>
  <c r="K112" i="27"/>
  <c r="L112" i="27"/>
  <c r="M112" i="27"/>
  <c r="J113" i="27"/>
  <c r="K113" i="27"/>
  <c r="L113" i="27"/>
  <c r="M113" i="27"/>
  <c r="J114" i="27"/>
  <c r="K114" i="27"/>
  <c r="L114" i="27"/>
  <c r="M114" i="27"/>
  <c r="J115" i="27"/>
  <c r="K115" i="27"/>
  <c r="L115" i="27"/>
  <c r="M115" i="27"/>
  <c r="J116" i="27"/>
  <c r="K116" i="27"/>
  <c r="L116" i="27"/>
  <c r="M116" i="27"/>
  <c r="J117" i="27"/>
  <c r="K117" i="27"/>
  <c r="L117" i="27"/>
  <c r="M117" i="27"/>
  <c r="J118" i="27"/>
  <c r="K118" i="27"/>
  <c r="L118" i="27"/>
  <c r="M118" i="27"/>
  <c r="J119" i="27"/>
  <c r="K119" i="27"/>
  <c r="L119" i="27"/>
  <c r="M119" i="27"/>
  <c r="J120" i="27"/>
  <c r="K120" i="27"/>
  <c r="L120" i="27"/>
  <c r="M120" i="27"/>
  <c r="J121" i="27"/>
  <c r="K121" i="27"/>
  <c r="L121" i="27"/>
  <c r="M121" i="27"/>
  <c r="J122" i="27"/>
  <c r="K122" i="27"/>
  <c r="L122" i="27"/>
  <c r="M122" i="27"/>
  <c r="J123" i="27"/>
  <c r="K123" i="27"/>
  <c r="L123" i="27"/>
  <c r="M123" i="27"/>
  <c r="J124" i="27"/>
  <c r="K124" i="27"/>
  <c r="L124" i="27"/>
  <c r="M124" i="27"/>
  <c r="J125" i="27"/>
  <c r="K125" i="27"/>
  <c r="L125" i="27"/>
  <c r="M125" i="27"/>
  <c r="J126" i="27"/>
  <c r="K126" i="27"/>
  <c r="L126" i="27"/>
  <c r="M126" i="27"/>
  <c r="J127" i="27"/>
  <c r="K127" i="27"/>
  <c r="L127" i="27"/>
  <c r="M127" i="27"/>
  <c r="J128" i="27"/>
  <c r="K128" i="27"/>
  <c r="L128" i="27"/>
  <c r="M128" i="27"/>
  <c r="J129" i="27"/>
  <c r="K129" i="27"/>
  <c r="L129" i="27"/>
  <c r="M129" i="27"/>
  <c r="J130" i="27"/>
  <c r="K130" i="27"/>
  <c r="L130" i="27"/>
  <c r="M130" i="27"/>
  <c r="J131" i="27"/>
  <c r="K131" i="27"/>
  <c r="L131" i="27"/>
  <c r="M131" i="27"/>
  <c r="J132" i="27"/>
  <c r="K132" i="27"/>
  <c r="L132" i="27"/>
  <c r="M132" i="27"/>
  <c r="J133" i="27"/>
  <c r="K133" i="27"/>
  <c r="L133" i="27"/>
  <c r="M133" i="27"/>
  <c r="J134" i="27"/>
  <c r="K134" i="27"/>
  <c r="L134" i="27"/>
  <c r="M134" i="27"/>
  <c r="J135" i="27"/>
  <c r="K135" i="27"/>
  <c r="L135" i="27"/>
  <c r="M135" i="27"/>
  <c r="J136" i="27"/>
  <c r="K136" i="27"/>
  <c r="L136" i="27"/>
  <c r="M136" i="27"/>
  <c r="J137" i="27"/>
  <c r="K137" i="27"/>
  <c r="L137" i="27"/>
  <c r="M137" i="27"/>
  <c r="J138" i="27"/>
  <c r="K138" i="27"/>
  <c r="L138" i="27"/>
  <c r="M138" i="27"/>
  <c r="J139" i="27"/>
  <c r="K139" i="27"/>
  <c r="L139" i="27"/>
  <c r="M139" i="27"/>
  <c r="J140" i="27"/>
  <c r="K140" i="27"/>
  <c r="L140" i="27"/>
  <c r="M140" i="27"/>
  <c r="J141" i="27"/>
  <c r="K141" i="27"/>
  <c r="L141" i="27"/>
  <c r="M141" i="27"/>
  <c r="J142" i="27"/>
  <c r="K142" i="27"/>
  <c r="L142" i="27"/>
  <c r="M142" i="27"/>
  <c r="J143" i="27"/>
  <c r="K143" i="27"/>
  <c r="L143" i="27"/>
  <c r="M143" i="27"/>
  <c r="J144" i="27"/>
  <c r="K144" i="27"/>
  <c r="L144" i="27"/>
  <c r="M144" i="27"/>
  <c r="I3" i="27"/>
  <c r="I4" i="27"/>
  <c r="I5" i="27"/>
  <c r="I6" i="27"/>
  <c r="I7" i="27"/>
  <c r="I8" i="27"/>
  <c r="I9" i="27"/>
  <c r="I10" i="27"/>
  <c r="I11" i="27"/>
  <c r="I12" i="27"/>
  <c r="I13" i="27"/>
  <c r="I14" i="27"/>
  <c r="I15" i="27"/>
  <c r="I16" i="27"/>
  <c r="I17" i="27"/>
  <c r="I18" i="27"/>
  <c r="I19" i="27"/>
  <c r="I20" i="27"/>
  <c r="I21" i="27"/>
  <c r="I22" i="27"/>
  <c r="I23" i="27"/>
  <c r="I24" i="27"/>
  <c r="I25" i="27"/>
  <c r="I26" i="27"/>
  <c r="I27" i="27"/>
  <c r="I28" i="27"/>
  <c r="I29" i="27"/>
  <c r="I30" i="27"/>
  <c r="I31" i="27"/>
  <c r="I32" i="27"/>
  <c r="I33" i="27"/>
  <c r="I34" i="27"/>
  <c r="I35" i="27"/>
  <c r="I36" i="27"/>
  <c r="I37" i="27"/>
  <c r="I38" i="27"/>
  <c r="I39" i="27"/>
  <c r="I40" i="27"/>
  <c r="I41" i="27"/>
  <c r="I42" i="27"/>
  <c r="I43" i="27"/>
  <c r="I44" i="27"/>
  <c r="I45" i="27"/>
  <c r="I46" i="27"/>
  <c r="I47" i="27"/>
  <c r="I48" i="27"/>
  <c r="I49" i="27"/>
  <c r="I50" i="27"/>
  <c r="I51" i="27"/>
  <c r="I52" i="27"/>
  <c r="I53" i="27"/>
  <c r="I54" i="27"/>
  <c r="I55" i="27"/>
  <c r="I56" i="27"/>
  <c r="I57" i="27"/>
  <c r="I58" i="27"/>
  <c r="I59" i="27"/>
  <c r="I60" i="27"/>
  <c r="I61" i="27"/>
  <c r="I62" i="27"/>
  <c r="I63" i="27"/>
  <c r="I64" i="27"/>
  <c r="I65" i="27"/>
  <c r="I66" i="27"/>
  <c r="I67" i="27"/>
  <c r="I68" i="27"/>
  <c r="I69" i="27"/>
  <c r="I70" i="27"/>
  <c r="I71" i="27"/>
  <c r="I72" i="27"/>
  <c r="I73" i="27"/>
  <c r="I74" i="27"/>
  <c r="I75" i="27"/>
  <c r="I76" i="27"/>
  <c r="I77" i="27"/>
  <c r="I78" i="27"/>
  <c r="I79" i="27"/>
  <c r="I80" i="27"/>
  <c r="I81" i="27"/>
  <c r="I82" i="27"/>
  <c r="I83" i="27"/>
  <c r="I84" i="27"/>
  <c r="I85" i="27"/>
  <c r="I86" i="27"/>
  <c r="I87" i="27"/>
  <c r="I88" i="27"/>
  <c r="I89" i="27"/>
  <c r="I90" i="27"/>
  <c r="I91" i="27"/>
  <c r="I92" i="27"/>
  <c r="I93" i="27"/>
  <c r="I94" i="27"/>
  <c r="I95" i="27"/>
  <c r="I96" i="27"/>
  <c r="I97" i="27"/>
  <c r="I98" i="27"/>
  <c r="I99" i="27"/>
  <c r="I100" i="27"/>
  <c r="I101" i="27"/>
  <c r="I102" i="27"/>
  <c r="I103" i="27"/>
  <c r="I104" i="27"/>
  <c r="I105" i="27"/>
  <c r="I106" i="27"/>
  <c r="I107" i="27"/>
  <c r="I108" i="27"/>
  <c r="I109" i="27"/>
  <c r="I110" i="27"/>
  <c r="I111" i="27"/>
  <c r="I112" i="27"/>
  <c r="I113" i="27"/>
  <c r="I114" i="27"/>
  <c r="I115" i="27"/>
  <c r="I116" i="27"/>
  <c r="I117" i="27"/>
  <c r="I118" i="27"/>
  <c r="I119" i="27"/>
  <c r="I120" i="27"/>
  <c r="I121" i="27"/>
  <c r="I122" i="27"/>
  <c r="I123" i="27"/>
  <c r="I124" i="27"/>
  <c r="I125" i="27"/>
  <c r="I126" i="27"/>
  <c r="I127" i="27"/>
  <c r="I128" i="27"/>
  <c r="I129" i="27"/>
  <c r="I130" i="27"/>
  <c r="I131" i="27"/>
  <c r="I132" i="27"/>
  <c r="I133" i="27"/>
  <c r="I134" i="27"/>
  <c r="I135" i="27"/>
  <c r="I136" i="27"/>
  <c r="I137" i="27"/>
  <c r="I138" i="27"/>
  <c r="I139" i="27"/>
  <c r="I140" i="27"/>
  <c r="I141" i="27"/>
  <c r="I142" i="27"/>
  <c r="I143" i="27"/>
  <c r="I144" i="27"/>
  <c r="I2" i="27"/>
  <c r="G27" i="27"/>
  <c r="F32" i="27"/>
  <c r="G62" i="27"/>
  <c r="G110" i="27"/>
  <c r="E39" i="27"/>
  <c r="E42" i="27"/>
  <c r="E5" i="27"/>
  <c r="E6" i="27"/>
  <c r="H2" i="30"/>
  <c r="M2" i="30" s="1"/>
  <c r="I31" i="26"/>
  <c r="I32" i="26"/>
  <c r="I33" i="26"/>
  <c r="I34" i="26"/>
  <c r="I35" i="26"/>
  <c r="I36" i="26"/>
  <c r="I37" i="26"/>
  <c r="I38" i="26"/>
  <c r="I39" i="26"/>
  <c r="I40" i="26"/>
  <c r="I41" i="26"/>
  <c r="I42" i="26"/>
  <c r="I43" i="26"/>
  <c r="I44" i="26"/>
  <c r="I45" i="26"/>
  <c r="I46" i="26"/>
  <c r="I47" i="26"/>
  <c r="I48" i="26"/>
  <c r="I49" i="26"/>
  <c r="I50" i="26"/>
  <c r="I51" i="26"/>
  <c r="I52" i="26"/>
  <c r="I53" i="26"/>
  <c r="I54" i="26"/>
  <c r="I55" i="26"/>
  <c r="I56" i="26"/>
  <c r="I57" i="26"/>
  <c r="I58" i="26"/>
  <c r="I59" i="26"/>
  <c r="I60" i="26"/>
  <c r="I61" i="26"/>
  <c r="I62" i="26"/>
  <c r="I63" i="26"/>
  <c r="I64" i="26"/>
  <c r="I65" i="26"/>
  <c r="I66" i="26"/>
  <c r="I67" i="26"/>
  <c r="I68" i="26"/>
  <c r="I69" i="26"/>
  <c r="I70" i="26"/>
  <c r="I71" i="26"/>
  <c r="I72" i="26"/>
  <c r="I73" i="26"/>
  <c r="I74" i="26"/>
  <c r="I75" i="26"/>
  <c r="I76" i="26"/>
  <c r="I77" i="26"/>
  <c r="I78" i="26"/>
  <c r="I79" i="26"/>
  <c r="I80" i="26"/>
  <c r="I81" i="26"/>
  <c r="I82" i="26"/>
  <c r="I83" i="26"/>
  <c r="I84" i="26"/>
  <c r="I85" i="26"/>
  <c r="I86" i="26"/>
  <c r="I87" i="26"/>
  <c r="I88" i="26"/>
  <c r="I89" i="26"/>
  <c r="I90" i="26"/>
  <c r="I91" i="26"/>
  <c r="I92" i="26"/>
  <c r="I93" i="26"/>
  <c r="I94" i="26"/>
  <c r="I95" i="26"/>
  <c r="I96" i="26"/>
  <c r="I97" i="26"/>
  <c r="I98" i="26"/>
  <c r="I99" i="26"/>
  <c r="I100" i="26"/>
  <c r="I101" i="26"/>
  <c r="I102" i="26"/>
  <c r="I103" i="26"/>
  <c r="I104" i="26"/>
  <c r="I105" i="26"/>
  <c r="I106" i="26"/>
  <c r="I107" i="26"/>
  <c r="I108" i="26"/>
  <c r="I109" i="26"/>
  <c r="I110" i="26"/>
  <c r="I111" i="26"/>
  <c r="I112" i="26"/>
  <c r="I113" i="26"/>
  <c r="I114" i="26"/>
  <c r="I115" i="26"/>
  <c r="I116" i="26"/>
  <c r="I117" i="26"/>
  <c r="I118" i="26"/>
  <c r="I119" i="26"/>
  <c r="I120" i="26"/>
  <c r="I121" i="26"/>
  <c r="I122" i="26"/>
  <c r="I123" i="26"/>
  <c r="I124" i="26"/>
  <c r="I125" i="26"/>
  <c r="I126" i="26"/>
  <c r="I127" i="26"/>
  <c r="I128" i="26"/>
  <c r="I129" i="26"/>
  <c r="I130" i="26"/>
  <c r="I131" i="26"/>
  <c r="I132" i="26"/>
  <c r="I133" i="26"/>
  <c r="I134" i="26"/>
  <c r="I135" i="26"/>
  <c r="I136" i="26"/>
  <c r="I137" i="26"/>
  <c r="I138" i="26"/>
  <c r="I139" i="26"/>
  <c r="I140" i="26"/>
  <c r="I141" i="26"/>
  <c r="I142" i="26"/>
  <c r="I143" i="26"/>
  <c r="I144" i="26"/>
  <c r="I3" i="26"/>
  <c r="I4" i="26"/>
  <c r="I5" i="26"/>
  <c r="I6" i="26"/>
  <c r="I7" i="26"/>
  <c r="I8" i="26"/>
  <c r="I9" i="26"/>
  <c r="I10" i="26"/>
  <c r="I11" i="26"/>
  <c r="I12" i="26"/>
  <c r="I13" i="26"/>
  <c r="I14" i="26"/>
  <c r="I15" i="26"/>
  <c r="I16" i="26"/>
  <c r="I17" i="26"/>
  <c r="I18" i="26"/>
  <c r="I19" i="26"/>
  <c r="I20" i="26"/>
  <c r="I21" i="26"/>
  <c r="I22" i="26"/>
  <c r="I23" i="26"/>
  <c r="I24" i="26"/>
  <c r="I25" i="26"/>
  <c r="I26" i="26"/>
  <c r="I27" i="26"/>
  <c r="I28" i="26"/>
  <c r="I29" i="26"/>
  <c r="I30" i="26"/>
  <c r="I2" i="26"/>
  <c r="B3" i="30"/>
  <c r="C3" i="30"/>
  <c r="D3" i="30"/>
  <c r="B4" i="30"/>
  <c r="C4" i="30"/>
  <c r="D4" i="30"/>
  <c r="B5" i="30"/>
  <c r="C5" i="30"/>
  <c r="D5" i="30"/>
  <c r="B6" i="30"/>
  <c r="C6" i="30"/>
  <c r="D6" i="30"/>
  <c r="B7" i="30"/>
  <c r="C7" i="30"/>
  <c r="D7" i="30"/>
  <c r="B8" i="30"/>
  <c r="C8" i="30"/>
  <c r="D8" i="30"/>
  <c r="B9" i="30"/>
  <c r="C9" i="30"/>
  <c r="D9" i="30"/>
  <c r="B10" i="30"/>
  <c r="C10" i="30"/>
  <c r="D10" i="30"/>
  <c r="B11" i="30"/>
  <c r="C11" i="30"/>
  <c r="D11" i="30"/>
  <c r="B12" i="30"/>
  <c r="C12" i="30"/>
  <c r="D12" i="30"/>
  <c r="B13" i="30"/>
  <c r="C13" i="30"/>
  <c r="D13" i="30"/>
  <c r="B14" i="30"/>
  <c r="C14" i="30"/>
  <c r="D14" i="30"/>
  <c r="B15" i="30"/>
  <c r="C15" i="30"/>
  <c r="D15" i="30"/>
  <c r="B16" i="30"/>
  <c r="C16" i="30"/>
  <c r="D16" i="30"/>
  <c r="B17" i="30"/>
  <c r="C17" i="30"/>
  <c r="D17" i="30"/>
  <c r="B18" i="30"/>
  <c r="C18" i="30"/>
  <c r="D18" i="30"/>
  <c r="B19" i="30"/>
  <c r="C19" i="30"/>
  <c r="D19" i="30"/>
  <c r="B20" i="30"/>
  <c r="C20" i="30"/>
  <c r="D20" i="30"/>
  <c r="B21" i="30"/>
  <c r="C21" i="30"/>
  <c r="D21" i="30"/>
  <c r="B22" i="30"/>
  <c r="C22" i="30"/>
  <c r="D22" i="30"/>
  <c r="B23" i="30"/>
  <c r="C23" i="30"/>
  <c r="D23" i="30"/>
  <c r="B24" i="30"/>
  <c r="C24" i="30"/>
  <c r="D24" i="30"/>
  <c r="B25" i="30"/>
  <c r="C25" i="30"/>
  <c r="D25" i="30"/>
  <c r="B26" i="30"/>
  <c r="C26" i="30"/>
  <c r="D26" i="30"/>
  <c r="B27" i="30"/>
  <c r="C27" i="30"/>
  <c r="D27" i="30"/>
  <c r="B28" i="30"/>
  <c r="C28" i="30"/>
  <c r="D28" i="30"/>
  <c r="B29" i="30"/>
  <c r="C29" i="30"/>
  <c r="D29" i="30"/>
  <c r="B30" i="30"/>
  <c r="C30" i="30"/>
  <c r="D30" i="30"/>
  <c r="B31" i="30"/>
  <c r="C31" i="30"/>
  <c r="D31" i="30"/>
  <c r="B32" i="30"/>
  <c r="C32" i="30"/>
  <c r="D32" i="30"/>
  <c r="B33" i="30"/>
  <c r="C33" i="30"/>
  <c r="D33" i="30"/>
  <c r="B34" i="30"/>
  <c r="C34" i="30"/>
  <c r="D34" i="30"/>
  <c r="B35" i="30"/>
  <c r="C35" i="30"/>
  <c r="D35" i="30"/>
  <c r="B36" i="30"/>
  <c r="C36" i="30"/>
  <c r="D36" i="30"/>
  <c r="B37" i="30"/>
  <c r="C37" i="30"/>
  <c r="D37" i="30"/>
  <c r="B38" i="30"/>
  <c r="C38" i="30"/>
  <c r="D38" i="30"/>
  <c r="B39" i="30"/>
  <c r="C39" i="30"/>
  <c r="D39" i="30"/>
  <c r="B40" i="30"/>
  <c r="C40" i="30"/>
  <c r="D40" i="30"/>
  <c r="B41" i="30"/>
  <c r="C41" i="30"/>
  <c r="D41" i="30"/>
  <c r="B42" i="30"/>
  <c r="C42" i="30"/>
  <c r="D42" i="30"/>
  <c r="B43" i="30"/>
  <c r="C43" i="30"/>
  <c r="D43" i="30"/>
  <c r="B44" i="30"/>
  <c r="C44" i="30"/>
  <c r="D44" i="30"/>
  <c r="B45" i="30"/>
  <c r="C45" i="30"/>
  <c r="D45" i="30"/>
  <c r="B46" i="30"/>
  <c r="C46" i="30"/>
  <c r="D46" i="30"/>
  <c r="B47" i="30"/>
  <c r="C47" i="30"/>
  <c r="D47" i="30"/>
  <c r="B48" i="30"/>
  <c r="C48" i="30"/>
  <c r="D48" i="30"/>
  <c r="B49" i="30"/>
  <c r="C49" i="30"/>
  <c r="D49" i="30"/>
  <c r="B50" i="30"/>
  <c r="C50" i="30"/>
  <c r="D50" i="30"/>
  <c r="B51" i="30"/>
  <c r="C51" i="30"/>
  <c r="D51" i="30"/>
  <c r="B52" i="30"/>
  <c r="C52" i="30"/>
  <c r="D52" i="30"/>
  <c r="B53" i="30"/>
  <c r="C53" i="30"/>
  <c r="D53" i="30"/>
  <c r="B54" i="30"/>
  <c r="C54" i="30"/>
  <c r="D54" i="30"/>
  <c r="B55" i="30"/>
  <c r="C55" i="30"/>
  <c r="D55" i="30"/>
  <c r="B56" i="30"/>
  <c r="C56" i="30"/>
  <c r="D56" i="30"/>
  <c r="B57" i="30"/>
  <c r="C57" i="30"/>
  <c r="D57" i="30"/>
  <c r="B58" i="30"/>
  <c r="C58" i="30"/>
  <c r="D58" i="30"/>
  <c r="B59" i="30"/>
  <c r="C59" i="30"/>
  <c r="D59" i="30"/>
  <c r="B60" i="30"/>
  <c r="C60" i="30"/>
  <c r="D60" i="30"/>
  <c r="B61" i="30"/>
  <c r="C61" i="30"/>
  <c r="D61" i="30"/>
  <c r="B62" i="30"/>
  <c r="C62" i="30"/>
  <c r="D62" i="30"/>
  <c r="B63" i="30"/>
  <c r="C63" i="30"/>
  <c r="D63" i="30"/>
  <c r="B64" i="30"/>
  <c r="C64" i="30"/>
  <c r="D64" i="30"/>
  <c r="B65" i="30"/>
  <c r="C65" i="30"/>
  <c r="D65" i="30"/>
  <c r="B66" i="30"/>
  <c r="C66" i="30"/>
  <c r="D66" i="30"/>
  <c r="B67" i="30"/>
  <c r="C67" i="30"/>
  <c r="D67" i="30"/>
  <c r="B68" i="30"/>
  <c r="C68" i="30"/>
  <c r="D68" i="30"/>
  <c r="B69" i="30"/>
  <c r="C69" i="30"/>
  <c r="D69" i="30"/>
  <c r="B70" i="30"/>
  <c r="C70" i="30"/>
  <c r="D70" i="30"/>
  <c r="B71" i="30"/>
  <c r="C71" i="30"/>
  <c r="D71" i="30"/>
  <c r="B72" i="30"/>
  <c r="C72" i="30"/>
  <c r="D72" i="30"/>
  <c r="B73" i="30"/>
  <c r="C73" i="30"/>
  <c r="D73" i="30"/>
  <c r="B74" i="30"/>
  <c r="C74" i="30"/>
  <c r="D74" i="30"/>
  <c r="B75" i="30"/>
  <c r="C75" i="30"/>
  <c r="D75" i="30"/>
  <c r="B76" i="30"/>
  <c r="C76" i="30"/>
  <c r="D76" i="30"/>
  <c r="B77" i="30"/>
  <c r="C77" i="30"/>
  <c r="D77" i="30"/>
  <c r="B78" i="30"/>
  <c r="C78" i="30"/>
  <c r="D78" i="30"/>
  <c r="B79" i="30"/>
  <c r="C79" i="30"/>
  <c r="D79" i="30"/>
  <c r="B80" i="30"/>
  <c r="C80" i="30"/>
  <c r="D80" i="30"/>
  <c r="B81" i="30"/>
  <c r="C81" i="30"/>
  <c r="D81" i="30"/>
  <c r="B82" i="30"/>
  <c r="C82" i="30"/>
  <c r="D82" i="30"/>
  <c r="B83" i="30"/>
  <c r="C83" i="30"/>
  <c r="D83" i="30"/>
  <c r="B84" i="30"/>
  <c r="C84" i="30"/>
  <c r="D84" i="30"/>
  <c r="B85" i="30"/>
  <c r="C85" i="30"/>
  <c r="D85" i="30"/>
  <c r="B86" i="30"/>
  <c r="C86" i="30"/>
  <c r="D86" i="30"/>
  <c r="B87" i="30"/>
  <c r="C87" i="30"/>
  <c r="D87" i="30"/>
  <c r="B88" i="30"/>
  <c r="C88" i="30"/>
  <c r="D88" i="30"/>
  <c r="B89" i="30"/>
  <c r="C89" i="30"/>
  <c r="D89" i="30"/>
  <c r="B90" i="30"/>
  <c r="C90" i="30"/>
  <c r="D90" i="30"/>
  <c r="B91" i="30"/>
  <c r="C91" i="30"/>
  <c r="D91" i="30"/>
  <c r="B92" i="30"/>
  <c r="C92" i="30"/>
  <c r="D92" i="30"/>
  <c r="B93" i="30"/>
  <c r="C93" i="30"/>
  <c r="D93" i="30"/>
  <c r="B94" i="30"/>
  <c r="C94" i="30"/>
  <c r="D94" i="30"/>
  <c r="B95" i="30"/>
  <c r="C95" i="30"/>
  <c r="D95" i="30"/>
  <c r="B96" i="30"/>
  <c r="C96" i="30"/>
  <c r="D96" i="30"/>
  <c r="B97" i="30"/>
  <c r="C97" i="30"/>
  <c r="D97" i="30"/>
  <c r="B98" i="30"/>
  <c r="C98" i="30"/>
  <c r="D98" i="30"/>
  <c r="B99" i="30"/>
  <c r="C99" i="30"/>
  <c r="D99" i="30"/>
  <c r="B100" i="30"/>
  <c r="C100" i="30"/>
  <c r="D100" i="30"/>
  <c r="B101" i="30"/>
  <c r="C101" i="30"/>
  <c r="D101" i="30"/>
  <c r="B102" i="30"/>
  <c r="C102" i="30"/>
  <c r="D102" i="30"/>
  <c r="B103" i="30"/>
  <c r="C103" i="30"/>
  <c r="D103" i="30"/>
  <c r="B104" i="30"/>
  <c r="C104" i="30"/>
  <c r="D104" i="30"/>
  <c r="B105" i="30"/>
  <c r="C105" i="30"/>
  <c r="D105" i="30"/>
  <c r="B106" i="30"/>
  <c r="C106" i="30"/>
  <c r="D106" i="30"/>
  <c r="B107" i="30"/>
  <c r="C107" i="30"/>
  <c r="D107" i="30"/>
  <c r="B108" i="30"/>
  <c r="C108" i="30"/>
  <c r="D108" i="30"/>
  <c r="B109" i="30"/>
  <c r="C109" i="30"/>
  <c r="D109" i="30"/>
  <c r="B110" i="30"/>
  <c r="C110" i="30"/>
  <c r="D110" i="30"/>
  <c r="B111" i="30"/>
  <c r="C111" i="30"/>
  <c r="D111" i="30"/>
  <c r="B112" i="30"/>
  <c r="C112" i="30"/>
  <c r="D112" i="30"/>
  <c r="B113" i="30"/>
  <c r="C113" i="30"/>
  <c r="D113" i="30"/>
  <c r="B114" i="30"/>
  <c r="C114" i="30"/>
  <c r="D114" i="30"/>
  <c r="B115" i="30"/>
  <c r="C115" i="30"/>
  <c r="D115" i="30"/>
  <c r="B116" i="30"/>
  <c r="C116" i="30"/>
  <c r="D116" i="30"/>
  <c r="B117" i="30"/>
  <c r="C117" i="30"/>
  <c r="D117" i="30"/>
  <c r="B118" i="30"/>
  <c r="C118" i="30"/>
  <c r="D118" i="30"/>
  <c r="B119" i="30"/>
  <c r="C119" i="30"/>
  <c r="D119" i="30"/>
  <c r="B120" i="30"/>
  <c r="C120" i="30"/>
  <c r="D120" i="30"/>
  <c r="B121" i="30"/>
  <c r="C121" i="30"/>
  <c r="D121" i="30"/>
  <c r="B122" i="30"/>
  <c r="C122" i="30"/>
  <c r="D122" i="30"/>
  <c r="B123" i="30"/>
  <c r="C123" i="30"/>
  <c r="D123" i="30"/>
  <c r="B124" i="30"/>
  <c r="C124" i="30"/>
  <c r="D124" i="30"/>
  <c r="B125" i="30"/>
  <c r="C125" i="30"/>
  <c r="D125" i="30"/>
  <c r="B126" i="30"/>
  <c r="C126" i="30"/>
  <c r="D126" i="30"/>
  <c r="B127" i="30"/>
  <c r="C127" i="30"/>
  <c r="D127" i="30"/>
  <c r="B128" i="30"/>
  <c r="C128" i="30"/>
  <c r="D128" i="30"/>
  <c r="B129" i="30"/>
  <c r="C129" i="30"/>
  <c r="D129" i="30"/>
  <c r="B130" i="30"/>
  <c r="C130" i="30"/>
  <c r="D130" i="30"/>
  <c r="B131" i="30"/>
  <c r="C131" i="30"/>
  <c r="D131" i="30"/>
  <c r="B132" i="30"/>
  <c r="C132" i="30"/>
  <c r="D132" i="30"/>
  <c r="B133" i="30"/>
  <c r="C133" i="30"/>
  <c r="D133" i="30"/>
  <c r="B134" i="30"/>
  <c r="C134" i="30"/>
  <c r="D134" i="30"/>
  <c r="B135" i="30"/>
  <c r="C135" i="30"/>
  <c r="D135" i="30"/>
  <c r="B136" i="30"/>
  <c r="C136" i="30"/>
  <c r="D136" i="30"/>
  <c r="B137" i="30"/>
  <c r="C137" i="30"/>
  <c r="D137" i="30"/>
  <c r="B138" i="30"/>
  <c r="C138" i="30"/>
  <c r="D138" i="30"/>
  <c r="B139" i="30"/>
  <c r="C139" i="30"/>
  <c r="D139" i="30"/>
  <c r="B140" i="30"/>
  <c r="C140" i="30"/>
  <c r="D140" i="30"/>
  <c r="B141" i="30"/>
  <c r="C141" i="30"/>
  <c r="D141" i="30"/>
  <c r="B142" i="30"/>
  <c r="C142" i="30"/>
  <c r="D142" i="30"/>
  <c r="B143" i="30"/>
  <c r="C143" i="30"/>
  <c r="D143" i="30"/>
  <c r="B144" i="30"/>
  <c r="C144" i="30"/>
  <c r="D144" i="30"/>
  <c r="B3" i="29"/>
  <c r="E3" i="29" s="1"/>
  <c r="H3" i="29" s="1"/>
  <c r="C3" i="29"/>
  <c r="F3" i="29" s="1"/>
  <c r="D3" i="29"/>
  <c r="G3" i="29" s="1"/>
  <c r="B4" i="29"/>
  <c r="E4" i="29" s="1"/>
  <c r="C4" i="29"/>
  <c r="F4" i="29" s="1"/>
  <c r="D4" i="29"/>
  <c r="G4" i="29" s="1"/>
  <c r="B5" i="29"/>
  <c r="E5" i="29" s="1"/>
  <c r="H5" i="29" s="1"/>
  <c r="C5" i="29"/>
  <c r="F5" i="29" s="1"/>
  <c r="D5" i="29"/>
  <c r="G5" i="29" s="1"/>
  <c r="B6" i="29"/>
  <c r="E6" i="29" s="1"/>
  <c r="C6" i="29"/>
  <c r="F6" i="29" s="1"/>
  <c r="D6" i="29"/>
  <c r="G6" i="29" s="1"/>
  <c r="B7" i="29"/>
  <c r="E7" i="29" s="1"/>
  <c r="H7" i="29" s="1"/>
  <c r="C7" i="29"/>
  <c r="F7" i="29" s="1"/>
  <c r="D7" i="29"/>
  <c r="B8" i="29"/>
  <c r="E8" i="29" s="1"/>
  <c r="C8" i="29"/>
  <c r="F8" i="29" s="1"/>
  <c r="D8" i="29"/>
  <c r="G8" i="29" s="1"/>
  <c r="B9" i="29"/>
  <c r="E9" i="29" s="1"/>
  <c r="C9" i="29"/>
  <c r="F9" i="29" s="1"/>
  <c r="D9" i="29"/>
  <c r="G9" i="29" s="1"/>
  <c r="B10" i="29"/>
  <c r="E10" i="29" s="1"/>
  <c r="C10" i="29"/>
  <c r="F10" i="29" s="1"/>
  <c r="D10" i="29"/>
  <c r="G10" i="29" s="1"/>
  <c r="B11" i="29"/>
  <c r="E11" i="29" s="1"/>
  <c r="H11" i="29" s="1"/>
  <c r="C11" i="29"/>
  <c r="F11" i="29" s="1"/>
  <c r="D11" i="29"/>
  <c r="G11" i="29" s="1"/>
  <c r="B12" i="29"/>
  <c r="E12" i="29" s="1"/>
  <c r="C12" i="29"/>
  <c r="F12" i="29" s="1"/>
  <c r="D12" i="29"/>
  <c r="G12" i="29" s="1"/>
  <c r="B13" i="29"/>
  <c r="E13" i="29" s="1"/>
  <c r="H13" i="29" s="1"/>
  <c r="C13" i="29"/>
  <c r="F13" i="29" s="1"/>
  <c r="D13" i="29"/>
  <c r="G13" i="29" s="1"/>
  <c r="B14" i="29"/>
  <c r="E14" i="29" s="1"/>
  <c r="C14" i="29"/>
  <c r="F14" i="29" s="1"/>
  <c r="D14" i="29"/>
  <c r="G14" i="29" s="1"/>
  <c r="B15" i="29"/>
  <c r="E15" i="29" s="1"/>
  <c r="H15" i="29" s="1"/>
  <c r="C15" i="29"/>
  <c r="F15" i="29" s="1"/>
  <c r="D15" i="29"/>
  <c r="G15" i="29" s="1"/>
  <c r="B16" i="29"/>
  <c r="E16" i="29" s="1"/>
  <c r="C16" i="29"/>
  <c r="F16" i="29" s="1"/>
  <c r="D16" i="29"/>
  <c r="G16" i="29" s="1"/>
  <c r="B17" i="29"/>
  <c r="E17" i="29" s="1"/>
  <c r="H17" i="29" s="1"/>
  <c r="C17" i="29"/>
  <c r="F17" i="29" s="1"/>
  <c r="D17" i="29"/>
  <c r="G17" i="29" s="1"/>
  <c r="B18" i="29"/>
  <c r="E18" i="29" s="1"/>
  <c r="C18" i="29"/>
  <c r="F18" i="29" s="1"/>
  <c r="D18" i="29"/>
  <c r="G18" i="29" s="1"/>
  <c r="B19" i="29"/>
  <c r="E19" i="29" s="1"/>
  <c r="C19" i="29"/>
  <c r="F19" i="29" s="1"/>
  <c r="D19" i="29"/>
  <c r="G19" i="29" s="1"/>
  <c r="B20" i="29"/>
  <c r="E20" i="29" s="1"/>
  <c r="C20" i="29"/>
  <c r="F20" i="29" s="1"/>
  <c r="D20" i="29"/>
  <c r="G20" i="29" s="1"/>
  <c r="B21" i="29"/>
  <c r="E21" i="29" s="1"/>
  <c r="C21" i="29"/>
  <c r="F21" i="29" s="1"/>
  <c r="D21" i="29"/>
  <c r="G21" i="29" s="1"/>
  <c r="B22" i="29"/>
  <c r="E22" i="29" s="1"/>
  <c r="C22" i="29"/>
  <c r="F22" i="29" s="1"/>
  <c r="D22" i="29"/>
  <c r="G22" i="29" s="1"/>
  <c r="B23" i="29"/>
  <c r="E23" i="29" s="1"/>
  <c r="H23" i="29" s="1"/>
  <c r="C23" i="29"/>
  <c r="F23" i="29" s="1"/>
  <c r="D23" i="29"/>
  <c r="G23" i="29" s="1"/>
  <c r="B24" i="29"/>
  <c r="E24" i="29" s="1"/>
  <c r="C24" i="29"/>
  <c r="F24" i="29" s="1"/>
  <c r="D24" i="29"/>
  <c r="G24" i="29" s="1"/>
  <c r="B25" i="29"/>
  <c r="E25" i="29" s="1"/>
  <c r="H25" i="29" s="1"/>
  <c r="C25" i="29"/>
  <c r="F25" i="29" s="1"/>
  <c r="D25" i="29"/>
  <c r="G25" i="29" s="1"/>
  <c r="B26" i="29"/>
  <c r="E26" i="29" s="1"/>
  <c r="C26" i="29"/>
  <c r="F26" i="29" s="1"/>
  <c r="D26" i="29"/>
  <c r="G26" i="29" s="1"/>
  <c r="B27" i="29"/>
  <c r="E27" i="29" s="1"/>
  <c r="H27" i="29" s="1"/>
  <c r="C27" i="29"/>
  <c r="F27" i="29" s="1"/>
  <c r="D27" i="29"/>
  <c r="G27" i="29" s="1"/>
  <c r="B28" i="29"/>
  <c r="E28" i="29" s="1"/>
  <c r="C28" i="29"/>
  <c r="F28" i="29" s="1"/>
  <c r="D28" i="29"/>
  <c r="G28" i="29" s="1"/>
  <c r="B29" i="29"/>
  <c r="E29" i="29" s="1"/>
  <c r="H29" i="29" s="1"/>
  <c r="C29" i="29"/>
  <c r="F29" i="29" s="1"/>
  <c r="D29" i="29"/>
  <c r="G29" i="29" s="1"/>
  <c r="B30" i="29"/>
  <c r="E30" i="29" s="1"/>
  <c r="C30" i="29"/>
  <c r="F30" i="29" s="1"/>
  <c r="D30" i="29"/>
  <c r="G30" i="29" s="1"/>
  <c r="B31" i="29"/>
  <c r="E31" i="29" s="1"/>
  <c r="H31" i="29" s="1"/>
  <c r="C31" i="29"/>
  <c r="F31" i="29" s="1"/>
  <c r="D31" i="29"/>
  <c r="B32" i="29"/>
  <c r="E32" i="29" s="1"/>
  <c r="C32" i="29"/>
  <c r="F32" i="29" s="1"/>
  <c r="D32" i="29"/>
  <c r="G32" i="29" s="1"/>
  <c r="B33" i="29"/>
  <c r="E33" i="29" s="1"/>
  <c r="C33" i="29"/>
  <c r="F33" i="29" s="1"/>
  <c r="D33" i="29"/>
  <c r="G33" i="29" s="1"/>
  <c r="B34" i="29"/>
  <c r="E34" i="29" s="1"/>
  <c r="C34" i="29"/>
  <c r="F34" i="29" s="1"/>
  <c r="D34" i="29"/>
  <c r="G34" i="29" s="1"/>
  <c r="B35" i="29"/>
  <c r="E35" i="29" s="1"/>
  <c r="H35" i="29" s="1"/>
  <c r="C35" i="29"/>
  <c r="F35" i="29" s="1"/>
  <c r="D35" i="29"/>
  <c r="G35" i="29" s="1"/>
  <c r="B36" i="29"/>
  <c r="E36" i="29" s="1"/>
  <c r="C36" i="29"/>
  <c r="F36" i="29" s="1"/>
  <c r="D36" i="29"/>
  <c r="G36" i="29" s="1"/>
  <c r="B37" i="29"/>
  <c r="E37" i="29" s="1"/>
  <c r="C37" i="29"/>
  <c r="F37" i="29" s="1"/>
  <c r="D37" i="29"/>
  <c r="G37" i="29" s="1"/>
  <c r="B38" i="29"/>
  <c r="E38" i="29" s="1"/>
  <c r="C38" i="29"/>
  <c r="F38" i="29" s="1"/>
  <c r="D38" i="29"/>
  <c r="G38" i="29" s="1"/>
  <c r="B39" i="29"/>
  <c r="E39" i="29" s="1"/>
  <c r="H39" i="29" s="1"/>
  <c r="C39" i="29"/>
  <c r="F39" i="29" s="1"/>
  <c r="D39" i="29"/>
  <c r="G39" i="29" s="1"/>
  <c r="B40" i="29"/>
  <c r="E40" i="29" s="1"/>
  <c r="C40" i="29"/>
  <c r="F40" i="29" s="1"/>
  <c r="D40" i="29"/>
  <c r="G40" i="29" s="1"/>
  <c r="B41" i="29"/>
  <c r="E41" i="29" s="1"/>
  <c r="C41" i="29"/>
  <c r="F41" i="29" s="1"/>
  <c r="D41" i="29"/>
  <c r="G41" i="29" s="1"/>
  <c r="B42" i="29"/>
  <c r="E42" i="29" s="1"/>
  <c r="C42" i="29"/>
  <c r="F42" i="29" s="1"/>
  <c r="D42" i="29"/>
  <c r="G42" i="29" s="1"/>
  <c r="B43" i="29"/>
  <c r="E43" i="29" s="1"/>
  <c r="C43" i="29"/>
  <c r="F43" i="29" s="1"/>
  <c r="D43" i="29"/>
  <c r="G43" i="29" s="1"/>
  <c r="B44" i="29"/>
  <c r="E44" i="29" s="1"/>
  <c r="C44" i="29"/>
  <c r="F44" i="29" s="1"/>
  <c r="D44" i="29"/>
  <c r="G44" i="29" s="1"/>
  <c r="B45" i="29"/>
  <c r="E45" i="29" s="1"/>
  <c r="C45" i="29"/>
  <c r="F45" i="29" s="1"/>
  <c r="D45" i="29"/>
  <c r="G45" i="29" s="1"/>
  <c r="B46" i="29"/>
  <c r="E46" i="29" s="1"/>
  <c r="C46" i="29"/>
  <c r="F46" i="29" s="1"/>
  <c r="D46" i="29"/>
  <c r="G46" i="29" s="1"/>
  <c r="B47" i="29"/>
  <c r="E47" i="29" s="1"/>
  <c r="H47" i="29" s="1"/>
  <c r="C47" i="29"/>
  <c r="F47" i="29" s="1"/>
  <c r="D47" i="29"/>
  <c r="G47" i="29" s="1"/>
  <c r="B48" i="29"/>
  <c r="E48" i="29" s="1"/>
  <c r="C48" i="29"/>
  <c r="F48" i="29" s="1"/>
  <c r="D48" i="29"/>
  <c r="G48" i="29" s="1"/>
  <c r="B49" i="29"/>
  <c r="E49" i="29" s="1"/>
  <c r="C49" i="29"/>
  <c r="F49" i="29" s="1"/>
  <c r="D49" i="29"/>
  <c r="G49" i="29" s="1"/>
  <c r="B50" i="29"/>
  <c r="E50" i="29" s="1"/>
  <c r="C50" i="29"/>
  <c r="F50" i="29" s="1"/>
  <c r="D50" i="29"/>
  <c r="G50" i="29" s="1"/>
  <c r="B51" i="29"/>
  <c r="E51" i="29" s="1"/>
  <c r="H51" i="29" s="1"/>
  <c r="C51" i="29"/>
  <c r="F51" i="29" s="1"/>
  <c r="D51" i="29"/>
  <c r="G51" i="29" s="1"/>
  <c r="B52" i="29"/>
  <c r="E52" i="29" s="1"/>
  <c r="C52" i="29"/>
  <c r="F52" i="29" s="1"/>
  <c r="D52" i="29"/>
  <c r="G52" i="29" s="1"/>
  <c r="B53" i="29"/>
  <c r="E53" i="29" s="1"/>
  <c r="C53" i="29"/>
  <c r="F53" i="29" s="1"/>
  <c r="D53" i="29"/>
  <c r="G53" i="29" s="1"/>
  <c r="B54" i="29"/>
  <c r="E54" i="29" s="1"/>
  <c r="C54" i="29"/>
  <c r="F54" i="29" s="1"/>
  <c r="D54" i="29"/>
  <c r="G54" i="29" s="1"/>
  <c r="B55" i="29"/>
  <c r="E55" i="29" s="1"/>
  <c r="H55" i="29" s="1"/>
  <c r="C55" i="29"/>
  <c r="F55" i="29" s="1"/>
  <c r="D55" i="29"/>
  <c r="B56" i="29"/>
  <c r="E56" i="29" s="1"/>
  <c r="C56" i="29"/>
  <c r="F56" i="29" s="1"/>
  <c r="D56" i="29"/>
  <c r="G56" i="29" s="1"/>
  <c r="B57" i="29"/>
  <c r="E57" i="29" s="1"/>
  <c r="C57" i="29"/>
  <c r="F57" i="29" s="1"/>
  <c r="D57" i="29"/>
  <c r="G57" i="29" s="1"/>
  <c r="B58" i="29"/>
  <c r="E58" i="29" s="1"/>
  <c r="C58" i="29"/>
  <c r="F58" i="29" s="1"/>
  <c r="D58" i="29"/>
  <c r="G58" i="29" s="1"/>
  <c r="B59" i="29"/>
  <c r="E59" i="29" s="1"/>
  <c r="H59" i="29" s="1"/>
  <c r="C59" i="29"/>
  <c r="F59" i="29" s="1"/>
  <c r="D59" i="29"/>
  <c r="G59" i="29" s="1"/>
  <c r="B60" i="29"/>
  <c r="E60" i="29" s="1"/>
  <c r="C60" i="29"/>
  <c r="F60" i="29" s="1"/>
  <c r="D60" i="29"/>
  <c r="G60" i="29" s="1"/>
  <c r="B61" i="29"/>
  <c r="E61" i="29" s="1"/>
  <c r="C61" i="29"/>
  <c r="F61" i="29" s="1"/>
  <c r="D61" i="29"/>
  <c r="G61" i="29" s="1"/>
  <c r="B62" i="29"/>
  <c r="E62" i="29" s="1"/>
  <c r="C62" i="29"/>
  <c r="F62" i="29" s="1"/>
  <c r="D62" i="29"/>
  <c r="G62" i="29" s="1"/>
  <c r="B63" i="29"/>
  <c r="E63" i="29" s="1"/>
  <c r="H63" i="29" s="1"/>
  <c r="C63" i="29"/>
  <c r="F63" i="29" s="1"/>
  <c r="D63" i="29"/>
  <c r="G63" i="29" s="1"/>
  <c r="B64" i="29"/>
  <c r="E64" i="29" s="1"/>
  <c r="C64" i="29"/>
  <c r="F64" i="29" s="1"/>
  <c r="D64" i="29"/>
  <c r="G64" i="29" s="1"/>
  <c r="B65" i="29"/>
  <c r="E65" i="29" s="1"/>
  <c r="C65" i="29"/>
  <c r="F65" i="29" s="1"/>
  <c r="D65" i="29"/>
  <c r="G65" i="29" s="1"/>
  <c r="B66" i="29"/>
  <c r="E66" i="29" s="1"/>
  <c r="C66" i="29"/>
  <c r="F66" i="29" s="1"/>
  <c r="D66" i="29"/>
  <c r="G66" i="29" s="1"/>
  <c r="B67" i="29"/>
  <c r="E67" i="29" s="1"/>
  <c r="H67" i="29" s="1"/>
  <c r="C67" i="29"/>
  <c r="F67" i="29" s="1"/>
  <c r="D67" i="29"/>
  <c r="G67" i="29" s="1"/>
  <c r="B68" i="29"/>
  <c r="E68" i="29" s="1"/>
  <c r="C68" i="29"/>
  <c r="F68" i="29" s="1"/>
  <c r="D68" i="29"/>
  <c r="G68" i="29" s="1"/>
  <c r="B69" i="29"/>
  <c r="E69" i="29" s="1"/>
  <c r="C69" i="29"/>
  <c r="F69" i="29" s="1"/>
  <c r="D69" i="29"/>
  <c r="G69" i="29" s="1"/>
  <c r="B70" i="29"/>
  <c r="E70" i="29" s="1"/>
  <c r="C70" i="29"/>
  <c r="F70" i="29" s="1"/>
  <c r="D70" i="29"/>
  <c r="G70" i="29" s="1"/>
  <c r="B71" i="29"/>
  <c r="E71" i="29" s="1"/>
  <c r="H71" i="29" s="1"/>
  <c r="C71" i="29"/>
  <c r="F71" i="29" s="1"/>
  <c r="D71" i="29"/>
  <c r="G71" i="29" s="1"/>
  <c r="B72" i="29"/>
  <c r="E72" i="29" s="1"/>
  <c r="C72" i="29"/>
  <c r="F72" i="29" s="1"/>
  <c r="D72" i="29"/>
  <c r="G72" i="29" s="1"/>
  <c r="B73" i="29"/>
  <c r="E73" i="29" s="1"/>
  <c r="C73" i="29"/>
  <c r="D73" i="29"/>
  <c r="G73" i="29" s="1"/>
  <c r="B74" i="29"/>
  <c r="E74" i="29" s="1"/>
  <c r="C74" i="29"/>
  <c r="F74" i="29" s="1"/>
  <c r="D74" i="29"/>
  <c r="G74" i="29" s="1"/>
  <c r="B75" i="29"/>
  <c r="E75" i="29" s="1"/>
  <c r="H75" i="29" s="1"/>
  <c r="C75" i="29"/>
  <c r="F75" i="29" s="1"/>
  <c r="D75" i="29"/>
  <c r="G75" i="29" s="1"/>
  <c r="B76" i="29"/>
  <c r="E76" i="29" s="1"/>
  <c r="C76" i="29"/>
  <c r="F76" i="29" s="1"/>
  <c r="D76" i="29"/>
  <c r="G76" i="29" s="1"/>
  <c r="B77" i="29"/>
  <c r="E77" i="29" s="1"/>
  <c r="C77" i="29"/>
  <c r="D77" i="29"/>
  <c r="G77" i="29" s="1"/>
  <c r="B78" i="29"/>
  <c r="E78" i="29" s="1"/>
  <c r="C78" i="29"/>
  <c r="F78" i="29" s="1"/>
  <c r="D78" i="29"/>
  <c r="G78" i="29" s="1"/>
  <c r="B79" i="29"/>
  <c r="E79" i="29" s="1"/>
  <c r="H79" i="29" s="1"/>
  <c r="C79" i="29"/>
  <c r="F79" i="29" s="1"/>
  <c r="D79" i="29"/>
  <c r="G79" i="29" s="1"/>
  <c r="B80" i="29"/>
  <c r="E80" i="29" s="1"/>
  <c r="C80" i="29"/>
  <c r="F80" i="29" s="1"/>
  <c r="D80" i="29"/>
  <c r="G80" i="29" s="1"/>
  <c r="B81" i="29"/>
  <c r="E81" i="29" s="1"/>
  <c r="C81" i="29"/>
  <c r="F81" i="29" s="1"/>
  <c r="D81" i="29"/>
  <c r="G81" i="29" s="1"/>
  <c r="B82" i="29"/>
  <c r="E82" i="29" s="1"/>
  <c r="C82" i="29"/>
  <c r="F82" i="29" s="1"/>
  <c r="D82" i="29"/>
  <c r="G82" i="29" s="1"/>
  <c r="B83" i="29"/>
  <c r="E83" i="29" s="1"/>
  <c r="H83" i="29" s="1"/>
  <c r="C83" i="29"/>
  <c r="F83" i="29" s="1"/>
  <c r="D83" i="29"/>
  <c r="G83" i="29" s="1"/>
  <c r="B84" i="29"/>
  <c r="E84" i="29" s="1"/>
  <c r="C84" i="29"/>
  <c r="F84" i="29" s="1"/>
  <c r="D84" i="29"/>
  <c r="G84" i="29" s="1"/>
  <c r="B85" i="29"/>
  <c r="E85" i="29" s="1"/>
  <c r="C85" i="29"/>
  <c r="F85" i="29" s="1"/>
  <c r="D85" i="29"/>
  <c r="G85" i="29" s="1"/>
  <c r="B86" i="29"/>
  <c r="E86" i="29" s="1"/>
  <c r="C86" i="29"/>
  <c r="F86" i="29" s="1"/>
  <c r="D86" i="29"/>
  <c r="G86" i="29" s="1"/>
  <c r="B87" i="29"/>
  <c r="E87" i="29" s="1"/>
  <c r="H87" i="29" s="1"/>
  <c r="C87" i="29"/>
  <c r="F87" i="29" s="1"/>
  <c r="D87" i="29"/>
  <c r="G87" i="29" s="1"/>
  <c r="B88" i="29"/>
  <c r="E88" i="29" s="1"/>
  <c r="C88" i="29"/>
  <c r="F88" i="29" s="1"/>
  <c r="D88" i="29"/>
  <c r="G88" i="29" s="1"/>
  <c r="B89" i="29"/>
  <c r="E89" i="29" s="1"/>
  <c r="C89" i="29"/>
  <c r="F89" i="29" s="1"/>
  <c r="D89" i="29"/>
  <c r="G89" i="29" s="1"/>
  <c r="B90" i="29"/>
  <c r="E90" i="29" s="1"/>
  <c r="C90" i="29"/>
  <c r="F90" i="29" s="1"/>
  <c r="D90" i="29"/>
  <c r="G90" i="29" s="1"/>
  <c r="B91" i="29"/>
  <c r="E91" i="29" s="1"/>
  <c r="H91" i="29" s="1"/>
  <c r="C91" i="29"/>
  <c r="F91" i="29" s="1"/>
  <c r="D91" i="29"/>
  <c r="G91" i="29" s="1"/>
  <c r="B92" i="29"/>
  <c r="E92" i="29" s="1"/>
  <c r="C92" i="29"/>
  <c r="F92" i="29" s="1"/>
  <c r="D92" i="29"/>
  <c r="G92" i="29" s="1"/>
  <c r="B93" i="29"/>
  <c r="E93" i="29" s="1"/>
  <c r="C93" i="29"/>
  <c r="F93" i="29" s="1"/>
  <c r="D93" i="29"/>
  <c r="G93" i="29" s="1"/>
  <c r="B94" i="29"/>
  <c r="E94" i="29" s="1"/>
  <c r="C94" i="29"/>
  <c r="F94" i="29" s="1"/>
  <c r="D94" i="29"/>
  <c r="G94" i="29" s="1"/>
  <c r="B95" i="29"/>
  <c r="E95" i="29" s="1"/>
  <c r="H95" i="29" s="1"/>
  <c r="C95" i="29"/>
  <c r="F95" i="29" s="1"/>
  <c r="D95" i="29"/>
  <c r="G95" i="29" s="1"/>
  <c r="B96" i="29"/>
  <c r="E96" i="29" s="1"/>
  <c r="C96" i="29"/>
  <c r="F96" i="29" s="1"/>
  <c r="D96" i="29"/>
  <c r="G96" i="29" s="1"/>
  <c r="B97" i="29"/>
  <c r="E97" i="29" s="1"/>
  <c r="C97" i="29"/>
  <c r="F97" i="29" s="1"/>
  <c r="D97" i="29"/>
  <c r="G97" i="29" s="1"/>
  <c r="B98" i="29"/>
  <c r="E98" i="29" s="1"/>
  <c r="C98" i="29"/>
  <c r="F98" i="29" s="1"/>
  <c r="D98" i="29"/>
  <c r="G98" i="29" s="1"/>
  <c r="B99" i="29"/>
  <c r="E99" i="29" s="1"/>
  <c r="H99" i="29" s="1"/>
  <c r="C99" i="29"/>
  <c r="F99" i="29" s="1"/>
  <c r="D99" i="29"/>
  <c r="G99" i="29" s="1"/>
  <c r="B100" i="29"/>
  <c r="E100" i="29" s="1"/>
  <c r="C100" i="29"/>
  <c r="F100" i="29" s="1"/>
  <c r="D100" i="29"/>
  <c r="G100" i="29" s="1"/>
  <c r="B101" i="29"/>
  <c r="E101" i="29" s="1"/>
  <c r="C101" i="29"/>
  <c r="D101" i="29"/>
  <c r="G101" i="29" s="1"/>
  <c r="B102" i="29"/>
  <c r="E102" i="29" s="1"/>
  <c r="C102" i="29"/>
  <c r="F102" i="29" s="1"/>
  <c r="D102" i="29"/>
  <c r="G102" i="29" s="1"/>
  <c r="B103" i="29"/>
  <c r="E103" i="29" s="1"/>
  <c r="H103" i="29" s="1"/>
  <c r="C103" i="29"/>
  <c r="F103" i="29" s="1"/>
  <c r="D103" i="29"/>
  <c r="G103" i="29" s="1"/>
  <c r="B104" i="29"/>
  <c r="E104" i="29" s="1"/>
  <c r="C104" i="29"/>
  <c r="F104" i="29" s="1"/>
  <c r="D104" i="29"/>
  <c r="G104" i="29" s="1"/>
  <c r="B105" i="29"/>
  <c r="E105" i="29" s="1"/>
  <c r="C105" i="29"/>
  <c r="F105" i="29" s="1"/>
  <c r="D105" i="29"/>
  <c r="G105" i="29" s="1"/>
  <c r="B106" i="29"/>
  <c r="E106" i="29" s="1"/>
  <c r="C106" i="29"/>
  <c r="F106" i="29" s="1"/>
  <c r="D106" i="29"/>
  <c r="G106" i="29" s="1"/>
  <c r="B107" i="29"/>
  <c r="E107" i="29" s="1"/>
  <c r="H107" i="29" s="1"/>
  <c r="C107" i="29"/>
  <c r="F107" i="29" s="1"/>
  <c r="D107" i="29"/>
  <c r="G107" i="29" s="1"/>
  <c r="B108" i="29"/>
  <c r="E108" i="29" s="1"/>
  <c r="C108" i="29"/>
  <c r="F108" i="29" s="1"/>
  <c r="D108" i="29"/>
  <c r="G108" i="29" s="1"/>
  <c r="B109" i="29"/>
  <c r="E109" i="29" s="1"/>
  <c r="C109" i="29"/>
  <c r="D109" i="29"/>
  <c r="G109" i="29" s="1"/>
  <c r="B110" i="29"/>
  <c r="E110" i="29" s="1"/>
  <c r="C110" i="29"/>
  <c r="F110" i="29" s="1"/>
  <c r="D110" i="29"/>
  <c r="G110" i="29" s="1"/>
  <c r="B111" i="29"/>
  <c r="E111" i="29" s="1"/>
  <c r="H111" i="29" s="1"/>
  <c r="C111" i="29"/>
  <c r="F111" i="29" s="1"/>
  <c r="D111" i="29"/>
  <c r="G111" i="29" s="1"/>
  <c r="B112" i="29"/>
  <c r="E112" i="29" s="1"/>
  <c r="C112" i="29"/>
  <c r="F112" i="29" s="1"/>
  <c r="D112" i="29"/>
  <c r="G112" i="29" s="1"/>
  <c r="B113" i="29"/>
  <c r="E113" i="29" s="1"/>
  <c r="C113" i="29"/>
  <c r="F113" i="29" s="1"/>
  <c r="D113" i="29"/>
  <c r="G113" i="29" s="1"/>
  <c r="B114" i="29"/>
  <c r="E114" i="29" s="1"/>
  <c r="C114" i="29"/>
  <c r="F114" i="29" s="1"/>
  <c r="D114" i="29"/>
  <c r="G114" i="29" s="1"/>
  <c r="B115" i="29"/>
  <c r="E115" i="29" s="1"/>
  <c r="H115" i="29" s="1"/>
  <c r="C115" i="29"/>
  <c r="F115" i="29" s="1"/>
  <c r="D115" i="29"/>
  <c r="G115" i="29" s="1"/>
  <c r="B116" i="29"/>
  <c r="E116" i="29" s="1"/>
  <c r="C116" i="29"/>
  <c r="F116" i="29" s="1"/>
  <c r="D116" i="29"/>
  <c r="G116" i="29" s="1"/>
  <c r="B117" i="29"/>
  <c r="E117" i="29" s="1"/>
  <c r="C117" i="29"/>
  <c r="F117" i="29" s="1"/>
  <c r="D117" i="29"/>
  <c r="G117" i="29" s="1"/>
  <c r="B118" i="29"/>
  <c r="E118" i="29" s="1"/>
  <c r="C118" i="29"/>
  <c r="F118" i="29" s="1"/>
  <c r="D118" i="29"/>
  <c r="G118" i="29" s="1"/>
  <c r="B119" i="29"/>
  <c r="E119" i="29" s="1"/>
  <c r="H119" i="29" s="1"/>
  <c r="C119" i="29"/>
  <c r="F119" i="29" s="1"/>
  <c r="D119" i="29"/>
  <c r="G119" i="29" s="1"/>
  <c r="B120" i="29"/>
  <c r="E120" i="29" s="1"/>
  <c r="C120" i="29"/>
  <c r="F120" i="29" s="1"/>
  <c r="D120" i="29"/>
  <c r="G120" i="29" s="1"/>
  <c r="B121" i="29"/>
  <c r="E121" i="29" s="1"/>
  <c r="C121" i="29"/>
  <c r="F121" i="29" s="1"/>
  <c r="D121" i="29"/>
  <c r="G121" i="29" s="1"/>
  <c r="B122" i="29"/>
  <c r="E122" i="29" s="1"/>
  <c r="C122" i="29"/>
  <c r="F122" i="29" s="1"/>
  <c r="D122" i="29"/>
  <c r="G122" i="29" s="1"/>
  <c r="B123" i="29"/>
  <c r="E123" i="29" s="1"/>
  <c r="H123" i="29" s="1"/>
  <c r="C123" i="29"/>
  <c r="F123" i="29" s="1"/>
  <c r="D123" i="29"/>
  <c r="G123" i="29" s="1"/>
  <c r="B124" i="29"/>
  <c r="E124" i="29" s="1"/>
  <c r="C124" i="29"/>
  <c r="F124" i="29" s="1"/>
  <c r="D124" i="29"/>
  <c r="G124" i="29" s="1"/>
  <c r="B125" i="29"/>
  <c r="E125" i="29" s="1"/>
  <c r="C125" i="29"/>
  <c r="F125" i="29" s="1"/>
  <c r="D125" i="29"/>
  <c r="G125" i="29" s="1"/>
  <c r="B126" i="29"/>
  <c r="E126" i="29" s="1"/>
  <c r="C126" i="29"/>
  <c r="F126" i="29" s="1"/>
  <c r="D126" i="29"/>
  <c r="G126" i="29" s="1"/>
  <c r="B127" i="29"/>
  <c r="E127" i="29" s="1"/>
  <c r="H127" i="29" s="1"/>
  <c r="C127" i="29"/>
  <c r="F127" i="29" s="1"/>
  <c r="D127" i="29"/>
  <c r="G127" i="29" s="1"/>
  <c r="B128" i="29"/>
  <c r="E128" i="29" s="1"/>
  <c r="H128" i="29" s="1"/>
  <c r="C128" i="29"/>
  <c r="F128" i="29" s="1"/>
  <c r="D128" i="29"/>
  <c r="G128" i="29" s="1"/>
  <c r="B129" i="29"/>
  <c r="E129" i="29" s="1"/>
  <c r="C129" i="29"/>
  <c r="F129" i="29" s="1"/>
  <c r="D129" i="29"/>
  <c r="G129" i="29" s="1"/>
  <c r="B130" i="29"/>
  <c r="E130" i="29" s="1"/>
  <c r="C130" i="29"/>
  <c r="F130" i="29" s="1"/>
  <c r="D130" i="29"/>
  <c r="G130" i="29" s="1"/>
  <c r="B131" i="29"/>
  <c r="E131" i="29" s="1"/>
  <c r="H131" i="29" s="1"/>
  <c r="C131" i="29"/>
  <c r="F131" i="29" s="1"/>
  <c r="D131" i="29"/>
  <c r="G131" i="29" s="1"/>
  <c r="B132" i="29"/>
  <c r="E132" i="29" s="1"/>
  <c r="H132" i="29" s="1"/>
  <c r="C132" i="29"/>
  <c r="F132" i="29" s="1"/>
  <c r="D132" i="29"/>
  <c r="G132" i="29" s="1"/>
  <c r="B133" i="29"/>
  <c r="E133" i="29" s="1"/>
  <c r="C133" i="29"/>
  <c r="F133" i="29" s="1"/>
  <c r="D133" i="29"/>
  <c r="G133" i="29" s="1"/>
  <c r="B134" i="29"/>
  <c r="E134" i="29" s="1"/>
  <c r="C134" i="29"/>
  <c r="F134" i="29" s="1"/>
  <c r="D134" i="29"/>
  <c r="G134" i="29" s="1"/>
  <c r="B135" i="29"/>
  <c r="E135" i="29" s="1"/>
  <c r="H135" i="29" s="1"/>
  <c r="C135" i="29"/>
  <c r="F135" i="29" s="1"/>
  <c r="D135" i="29"/>
  <c r="G135" i="29" s="1"/>
  <c r="B136" i="29"/>
  <c r="E136" i="29" s="1"/>
  <c r="H136" i="29" s="1"/>
  <c r="C136" i="29"/>
  <c r="F136" i="29" s="1"/>
  <c r="D136" i="29"/>
  <c r="G136" i="29" s="1"/>
  <c r="B137" i="29"/>
  <c r="E137" i="29" s="1"/>
  <c r="C137" i="29"/>
  <c r="F137" i="29" s="1"/>
  <c r="D137" i="29"/>
  <c r="G137" i="29" s="1"/>
  <c r="B138" i="29"/>
  <c r="E138" i="29" s="1"/>
  <c r="C138" i="29"/>
  <c r="F138" i="29" s="1"/>
  <c r="D138" i="29"/>
  <c r="G138" i="29" s="1"/>
  <c r="B139" i="29"/>
  <c r="E139" i="29" s="1"/>
  <c r="H139" i="29" s="1"/>
  <c r="C139" i="29"/>
  <c r="F139" i="29" s="1"/>
  <c r="D139" i="29"/>
  <c r="G139" i="29" s="1"/>
  <c r="B140" i="29"/>
  <c r="E140" i="29" s="1"/>
  <c r="H140" i="29" s="1"/>
  <c r="C140" i="29"/>
  <c r="F140" i="29" s="1"/>
  <c r="D140" i="29"/>
  <c r="G140" i="29" s="1"/>
  <c r="B141" i="29"/>
  <c r="E141" i="29" s="1"/>
  <c r="C141" i="29"/>
  <c r="F141" i="29" s="1"/>
  <c r="D141" i="29"/>
  <c r="G141" i="29" s="1"/>
  <c r="B142" i="29"/>
  <c r="E142" i="29" s="1"/>
  <c r="C142" i="29"/>
  <c r="F142" i="29" s="1"/>
  <c r="D142" i="29"/>
  <c r="G142" i="29" s="1"/>
  <c r="B143" i="29"/>
  <c r="E143" i="29" s="1"/>
  <c r="H143" i="29" s="1"/>
  <c r="C143" i="29"/>
  <c r="F143" i="29" s="1"/>
  <c r="D143" i="29"/>
  <c r="G143" i="29" s="1"/>
  <c r="B144" i="29"/>
  <c r="E144" i="29" s="1"/>
  <c r="H144" i="29" s="1"/>
  <c r="C144" i="29"/>
  <c r="F144" i="29" s="1"/>
  <c r="D144" i="29"/>
  <c r="G144" i="29" s="1"/>
  <c r="B3" i="28"/>
  <c r="E3" i="28" s="1"/>
  <c r="H3" i="28" s="1"/>
  <c r="C3" i="28"/>
  <c r="F3" i="28" s="1"/>
  <c r="D3" i="28"/>
  <c r="G3" i="28" s="1"/>
  <c r="B4" i="28"/>
  <c r="E4" i="28" s="1"/>
  <c r="C4" i="28"/>
  <c r="F4" i="28" s="1"/>
  <c r="D4" i="28"/>
  <c r="G4" i="28" s="1"/>
  <c r="B5" i="28"/>
  <c r="E5" i="28" s="1"/>
  <c r="C5" i="28"/>
  <c r="F5" i="28" s="1"/>
  <c r="D5" i="28"/>
  <c r="G5" i="28" s="1"/>
  <c r="B6" i="28"/>
  <c r="E6" i="28" s="1"/>
  <c r="C6" i="28"/>
  <c r="F6" i="28" s="1"/>
  <c r="D6" i="28"/>
  <c r="G6" i="28" s="1"/>
  <c r="B7" i="28"/>
  <c r="E7" i="28" s="1"/>
  <c r="C7" i="28"/>
  <c r="F7" i="28" s="1"/>
  <c r="D7" i="28"/>
  <c r="G7" i="28" s="1"/>
  <c r="B8" i="28"/>
  <c r="E8" i="28" s="1"/>
  <c r="C8" i="28"/>
  <c r="F8" i="28" s="1"/>
  <c r="D8" i="28"/>
  <c r="G8" i="28" s="1"/>
  <c r="B9" i="28"/>
  <c r="E9" i="28" s="1"/>
  <c r="C9" i="28"/>
  <c r="F9" i="28" s="1"/>
  <c r="D9" i="28"/>
  <c r="G9" i="28" s="1"/>
  <c r="B10" i="28"/>
  <c r="E10" i="28" s="1"/>
  <c r="C10" i="28"/>
  <c r="F10" i="28" s="1"/>
  <c r="D10" i="28"/>
  <c r="G10" i="28" s="1"/>
  <c r="B11" i="28"/>
  <c r="E11" i="28" s="1"/>
  <c r="H11" i="28" s="1"/>
  <c r="C11" i="28"/>
  <c r="F11" i="28" s="1"/>
  <c r="D11" i="28"/>
  <c r="G11" i="28" s="1"/>
  <c r="B12" i="28"/>
  <c r="E12" i="28" s="1"/>
  <c r="C12" i="28"/>
  <c r="F12" i="28" s="1"/>
  <c r="D12" i="28"/>
  <c r="G12" i="28" s="1"/>
  <c r="B13" i="28"/>
  <c r="E13" i="28" s="1"/>
  <c r="C13" i="28"/>
  <c r="F13" i="28" s="1"/>
  <c r="D13" i="28"/>
  <c r="G13" i="28" s="1"/>
  <c r="B14" i="28"/>
  <c r="E14" i="28" s="1"/>
  <c r="C14" i="28"/>
  <c r="F14" i="28" s="1"/>
  <c r="D14" i="28"/>
  <c r="G14" i="28" s="1"/>
  <c r="B15" i="28"/>
  <c r="E15" i="28" s="1"/>
  <c r="H15" i="28" s="1"/>
  <c r="C15" i="28"/>
  <c r="F15" i="28" s="1"/>
  <c r="D15" i="28"/>
  <c r="G15" i="28" s="1"/>
  <c r="B16" i="28"/>
  <c r="E16" i="28" s="1"/>
  <c r="C16" i="28"/>
  <c r="F16" i="28" s="1"/>
  <c r="D16" i="28"/>
  <c r="G16" i="28" s="1"/>
  <c r="B17" i="28"/>
  <c r="E17" i="28" s="1"/>
  <c r="C17" i="28"/>
  <c r="F17" i="28" s="1"/>
  <c r="D17" i="28"/>
  <c r="G17" i="28" s="1"/>
  <c r="B18" i="28"/>
  <c r="E18" i="28" s="1"/>
  <c r="C18" i="28"/>
  <c r="F18" i="28" s="1"/>
  <c r="D18" i="28"/>
  <c r="G18" i="28" s="1"/>
  <c r="B19" i="28"/>
  <c r="E19" i="28" s="1"/>
  <c r="H19" i="28" s="1"/>
  <c r="C19" i="28"/>
  <c r="F19" i="28" s="1"/>
  <c r="D19" i="28"/>
  <c r="G19" i="28" s="1"/>
  <c r="B20" i="28"/>
  <c r="E20" i="28" s="1"/>
  <c r="C20" i="28"/>
  <c r="F20" i="28" s="1"/>
  <c r="D20" i="28"/>
  <c r="G20" i="28" s="1"/>
  <c r="B21" i="28"/>
  <c r="E21" i="28" s="1"/>
  <c r="C21" i="28"/>
  <c r="F21" i="28" s="1"/>
  <c r="D21" i="28"/>
  <c r="G21" i="28" s="1"/>
  <c r="B22" i="28"/>
  <c r="E22" i="28" s="1"/>
  <c r="C22" i="28"/>
  <c r="F22" i="28" s="1"/>
  <c r="D22" i="28"/>
  <c r="G22" i="28" s="1"/>
  <c r="B23" i="28"/>
  <c r="E23" i="28" s="1"/>
  <c r="H23" i="28" s="1"/>
  <c r="C23" i="28"/>
  <c r="F23" i="28" s="1"/>
  <c r="D23" i="28"/>
  <c r="G23" i="28" s="1"/>
  <c r="B24" i="28"/>
  <c r="E24" i="28" s="1"/>
  <c r="C24" i="28"/>
  <c r="F24" i="28" s="1"/>
  <c r="D24" i="28"/>
  <c r="G24" i="28" s="1"/>
  <c r="B25" i="28"/>
  <c r="E25" i="28" s="1"/>
  <c r="C25" i="28"/>
  <c r="F25" i="28" s="1"/>
  <c r="D25" i="28"/>
  <c r="G25" i="28" s="1"/>
  <c r="B26" i="28"/>
  <c r="E26" i="28" s="1"/>
  <c r="C26" i="28"/>
  <c r="F26" i="28" s="1"/>
  <c r="D26" i="28"/>
  <c r="G26" i="28" s="1"/>
  <c r="B27" i="28"/>
  <c r="E27" i="28" s="1"/>
  <c r="H27" i="28" s="1"/>
  <c r="C27" i="28"/>
  <c r="F27" i="28" s="1"/>
  <c r="D27" i="28"/>
  <c r="G27" i="28" s="1"/>
  <c r="B28" i="28"/>
  <c r="E28" i="28" s="1"/>
  <c r="C28" i="28"/>
  <c r="F28" i="28" s="1"/>
  <c r="D28" i="28"/>
  <c r="G28" i="28" s="1"/>
  <c r="B29" i="28"/>
  <c r="E29" i="28" s="1"/>
  <c r="C29" i="28"/>
  <c r="F29" i="28" s="1"/>
  <c r="D29" i="28"/>
  <c r="G29" i="28" s="1"/>
  <c r="B30" i="28"/>
  <c r="E30" i="28" s="1"/>
  <c r="C30" i="28"/>
  <c r="F30" i="28" s="1"/>
  <c r="D30" i="28"/>
  <c r="G30" i="28" s="1"/>
  <c r="B31" i="28"/>
  <c r="E31" i="28" s="1"/>
  <c r="H31" i="28" s="1"/>
  <c r="C31" i="28"/>
  <c r="F31" i="28" s="1"/>
  <c r="D31" i="28"/>
  <c r="G31" i="28" s="1"/>
  <c r="B32" i="28"/>
  <c r="E32" i="28" s="1"/>
  <c r="C32" i="28"/>
  <c r="F32" i="28" s="1"/>
  <c r="D32" i="28"/>
  <c r="G32" i="28" s="1"/>
  <c r="B33" i="28"/>
  <c r="E33" i="28" s="1"/>
  <c r="C33" i="28"/>
  <c r="F33" i="28" s="1"/>
  <c r="D33" i="28"/>
  <c r="G33" i="28" s="1"/>
  <c r="B34" i="28"/>
  <c r="E34" i="28" s="1"/>
  <c r="C34" i="28"/>
  <c r="F34" i="28" s="1"/>
  <c r="D34" i="28"/>
  <c r="G34" i="28" s="1"/>
  <c r="B35" i="28"/>
  <c r="E35" i="28" s="1"/>
  <c r="H35" i="28" s="1"/>
  <c r="C35" i="28"/>
  <c r="F35" i="28" s="1"/>
  <c r="D35" i="28"/>
  <c r="G35" i="28" s="1"/>
  <c r="B36" i="28"/>
  <c r="E36" i="28" s="1"/>
  <c r="C36" i="28"/>
  <c r="F36" i="28" s="1"/>
  <c r="D36" i="28"/>
  <c r="G36" i="28" s="1"/>
  <c r="B37" i="28"/>
  <c r="E37" i="28" s="1"/>
  <c r="C37" i="28"/>
  <c r="F37" i="28" s="1"/>
  <c r="D37" i="28"/>
  <c r="G37" i="28" s="1"/>
  <c r="B38" i="28"/>
  <c r="E38" i="28" s="1"/>
  <c r="C38" i="28"/>
  <c r="F38" i="28" s="1"/>
  <c r="D38" i="28"/>
  <c r="G38" i="28" s="1"/>
  <c r="B39" i="28"/>
  <c r="E39" i="28" s="1"/>
  <c r="H39" i="28" s="1"/>
  <c r="C39" i="28"/>
  <c r="F39" i="28" s="1"/>
  <c r="D39" i="28"/>
  <c r="G39" i="28" s="1"/>
  <c r="B40" i="28"/>
  <c r="E40" i="28" s="1"/>
  <c r="C40" i="28"/>
  <c r="F40" i="28" s="1"/>
  <c r="D40" i="28"/>
  <c r="G40" i="28" s="1"/>
  <c r="B41" i="28"/>
  <c r="E41" i="28" s="1"/>
  <c r="C41" i="28"/>
  <c r="F41" i="28" s="1"/>
  <c r="D41" i="28"/>
  <c r="G41" i="28" s="1"/>
  <c r="B42" i="28"/>
  <c r="E42" i="28" s="1"/>
  <c r="C42" i="28"/>
  <c r="F42" i="28" s="1"/>
  <c r="D42" i="28"/>
  <c r="G42" i="28" s="1"/>
  <c r="B43" i="28"/>
  <c r="E43" i="28" s="1"/>
  <c r="H43" i="28" s="1"/>
  <c r="C43" i="28"/>
  <c r="F43" i="28" s="1"/>
  <c r="D43" i="28"/>
  <c r="G43" i="28" s="1"/>
  <c r="B44" i="28"/>
  <c r="E44" i="28" s="1"/>
  <c r="C44" i="28"/>
  <c r="F44" i="28" s="1"/>
  <c r="D44" i="28"/>
  <c r="G44" i="28" s="1"/>
  <c r="B45" i="28"/>
  <c r="E45" i="28" s="1"/>
  <c r="C45" i="28"/>
  <c r="F45" i="28" s="1"/>
  <c r="D45" i="28"/>
  <c r="G45" i="28" s="1"/>
  <c r="B46" i="28"/>
  <c r="E46" i="28" s="1"/>
  <c r="C46" i="28"/>
  <c r="F46" i="28" s="1"/>
  <c r="D46" i="28"/>
  <c r="G46" i="28" s="1"/>
  <c r="B47" i="28"/>
  <c r="E47" i="28" s="1"/>
  <c r="H47" i="28" s="1"/>
  <c r="C47" i="28"/>
  <c r="F47" i="28" s="1"/>
  <c r="D47" i="28"/>
  <c r="G47" i="28" s="1"/>
  <c r="B48" i="28"/>
  <c r="E48" i="28" s="1"/>
  <c r="C48" i="28"/>
  <c r="F48" i="28" s="1"/>
  <c r="D48" i="28"/>
  <c r="G48" i="28" s="1"/>
  <c r="B49" i="28"/>
  <c r="E49" i="28" s="1"/>
  <c r="C49" i="28"/>
  <c r="F49" i="28" s="1"/>
  <c r="D49" i="28"/>
  <c r="G49" i="28" s="1"/>
  <c r="B50" i="28"/>
  <c r="E50" i="28" s="1"/>
  <c r="C50" i="28"/>
  <c r="F50" i="28" s="1"/>
  <c r="D50" i="28"/>
  <c r="G50" i="28" s="1"/>
  <c r="B51" i="28"/>
  <c r="E51" i="28" s="1"/>
  <c r="H51" i="28" s="1"/>
  <c r="C51" i="28"/>
  <c r="F51" i="28" s="1"/>
  <c r="D51" i="28"/>
  <c r="G51" i="28" s="1"/>
  <c r="B52" i="28"/>
  <c r="E52" i="28" s="1"/>
  <c r="C52" i="28"/>
  <c r="F52" i="28" s="1"/>
  <c r="D52" i="28"/>
  <c r="G52" i="28" s="1"/>
  <c r="B53" i="28"/>
  <c r="E53" i="28" s="1"/>
  <c r="C53" i="28"/>
  <c r="F53" i="28" s="1"/>
  <c r="D53" i="28"/>
  <c r="G53" i="28" s="1"/>
  <c r="B54" i="28"/>
  <c r="E54" i="28" s="1"/>
  <c r="C54" i="28"/>
  <c r="F54" i="28" s="1"/>
  <c r="D54" i="28"/>
  <c r="G54" i="28" s="1"/>
  <c r="B55" i="28"/>
  <c r="E55" i="28" s="1"/>
  <c r="H55" i="28" s="1"/>
  <c r="C55" i="28"/>
  <c r="F55" i="28" s="1"/>
  <c r="D55" i="28"/>
  <c r="G55" i="28" s="1"/>
  <c r="B56" i="28"/>
  <c r="E56" i="28" s="1"/>
  <c r="C56" i="28"/>
  <c r="F56" i="28" s="1"/>
  <c r="D56" i="28"/>
  <c r="G56" i="28" s="1"/>
  <c r="B57" i="28"/>
  <c r="E57" i="28" s="1"/>
  <c r="C57" i="28"/>
  <c r="F57" i="28" s="1"/>
  <c r="D57" i="28"/>
  <c r="G57" i="28" s="1"/>
  <c r="B58" i="28"/>
  <c r="E58" i="28" s="1"/>
  <c r="C58" i="28"/>
  <c r="F58" i="28" s="1"/>
  <c r="D58" i="28"/>
  <c r="G58" i="28" s="1"/>
  <c r="B59" i="28"/>
  <c r="E59" i="28" s="1"/>
  <c r="H59" i="28" s="1"/>
  <c r="C59" i="28"/>
  <c r="F59" i="28" s="1"/>
  <c r="D59" i="28"/>
  <c r="G59" i="28" s="1"/>
  <c r="B60" i="28"/>
  <c r="E60" i="28" s="1"/>
  <c r="C60" i="28"/>
  <c r="F60" i="28" s="1"/>
  <c r="D60" i="28"/>
  <c r="G60" i="28" s="1"/>
  <c r="B61" i="28"/>
  <c r="E61" i="28" s="1"/>
  <c r="C61" i="28"/>
  <c r="F61" i="28" s="1"/>
  <c r="D61" i="28"/>
  <c r="G61" i="28" s="1"/>
  <c r="B62" i="28"/>
  <c r="E62" i="28" s="1"/>
  <c r="C62" i="28"/>
  <c r="F62" i="28" s="1"/>
  <c r="D62" i="28"/>
  <c r="G62" i="28" s="1"/>
  <c r="B63" i="28"/>
  <c r="E63" i="28" s="1"/>
  <c r="H63" i="28" s="1"/>
  <c r="C63" i="28"/>
  <c r="F63" i="28" s="1"/>
  <c r="D63" i="28"/>
  <c r="G63" i="28" s="1"/>
  <c r="B64" i="28"/>
  <c r="E64" i="28" s="1"/>
  <c r="C64" i="28"/>
  <c r="F64" i="28" s="1"/>
  <c r="D64" i="28"/>
  <c r="G64" i="28" s="1"/>
  <c r="B65" i="28"/>
  <c r="E65" i="28" s="1"/>
  <c r="C65" i="28"/>
  <c r="F65" i="28" s="1"/>
  <c r="D65" i="28"/>
  <c r="G65" i="28" s="1"/>
  <c r="B66" i="28"/>
  <c r="E66" i="28" s="1"/>
  <c r="C66" i="28"/>
  <c r="F66" i="28" s="1"/>
  <c r="D66" i="28"/>
  <c r="G66" i="28" s="1"/>
  <c r="B67" i="28"/>
  <c r="E67" i="28" s="1"/>
  <c r="C67" i="28"/>
  <c r="F67" i="28" s="1"/>
  <c r="D67" i="28"/>
  <c r="G67" i="28" s="1"/>
  <c r="B68" i="28"/>
  <c r="E68" i="28" s="1"/>
  <c r="C68" i="28"/>
  <c r="F68" i="28" s="1"/>
  <c r="D68" i="28"/>
  <c r="G68" i="28" s="1"/>
  <c r="B69" i="28"/>
  <c r="E69" i="28" s="1"/>
  <c r="C69" i="28"/>
  <c r="F69" i="28" s="1"/>
  <c r="D69" i="28"/>
  <c r="G69" i="28" s="1"/>
  <c r="B70" i="28"/>
  <c r="E70" i="28" s="1"/>
  <c r="C70" i="28"/>
  <c r="F70" i="28" s="1"/>
  <c r="D70" i="28"/>
  <c r="G70" i="28" s="1"/>
  <c r="B71" i="28"/>
  <c r="E71" i="28" s="1"/>
  <c r="H71" i="28" s="1"/>
  <c r="C71" i="28"/>
  <c r="F71" i="28" s="1"/>
  <c r="D71" i="28"/>
  <c r="G71" i="28" s="1"/>
  <c r="B72" i="28"/>
  <c r="E72" i="28" s="1"/>
  <c r="C72" i="28"/>
  <c r="F72" i="28" s="1"/>
  <c r="D72" i="28"/>
  <c r="G72" i="28" s="1"/>
  <c r="B73" i="28"/>
  <c r="E73" i="28" s="1"/>
  <c r="C73" i="28"/>
  <c r="F73" i="28" s="1"/>
  <c r="D73" i="28"/>
  <c r="G73" i="28" s="1"/>
  <c r="B74" i="28"/>
  <c r="E74" i="28" s="1"/>
  <c r="C74" i="28"/>
  <c r="F74" i="28" s="1"/>
  <c r="D74" i="28"/>
  <c r="G74" i="28" s="1"/>
  <c r="B75" i="28"/>
  <c r="E75" i="28" s="1"/>
  <c r="H75" i="28" s="1"/>
  <c r="C75" i="28"/>
  <c r="F75" i="28" s="1"/>
  <c r="D75" i="28"/>
  <c r="G75" i="28" s="1"/>
  <c r="B76" i="28"/>
  <c r="E76" i="28" s="1"/>
  <c r="C76" i="28"/>
  <c r="F76" i="28" s="1"/>
  <c r="D76" i="28"/>
  <c r="G76" i="28" s="1"/>
  <c r="B77" i="28"/>
  <c r="E77" i="28" s="1"/>
  <c r="C77" i="28"/>
  <c r="F77" i="28" s="1"/>
  <c r="D77" i="28"/>
  <c r="G77" i="28" s="1"/>
  <c r="B78" i="28"/>
  <c r="E78" i="28" s="1"/>
  <c r="C78" i="28"/>
  <c r="F78" i="28" s="1"/>
  <c r="D78" i="28"/>
  <c r="G78" i="28" s="1"/>
  <c r="B79" i="28"/>
  <c r="E79" i="28" s="1"/>
  <c r="C79" i="28"/>
  <c r="F79" i="28" s="1"/>
  <c r="D79" i="28"/>
  <c r="G79" i="28" s="1"/>
  <c r="B80" i="28"/>
  <c r="E80" i="28" s="1"/>
  <c r="C80" i="28"/>
  <c r="F80" i="28" s="1"/>
  <c r="D80" i="28"/>
  <c r="G80" i="28" s="1"/>
  <c r="B81" i="28"/>
  <c r="E81" i="28" s="1"/>
  <c r="C81" i="28"/>
  <c r="F81" i="28" s="1"/>
  <c r="D81" i="28"/>
  <c r="G81" i="28" s="1"/>
  <c r="B82" i="28"/>
  <c r="E82" i="28" s="1"/>
  <c r="C82" i="28"/>
  <c r="F82" i="28" s="1"/>
  <c r="D82" i="28"/>
  <c r="G82" i="28" s="1"/>
  <c r="B83" i="28"/>
  <c r="E83" i="28" s="1"/>
  <c r="C83" i="28"/>
  <c r="F83" i="28" s="1"/>
  <c r="D83" i="28"/>
  <c r="G83" i="28" s="1"/>
  <c r="B84" i="28"/>
  <c r="E84" i="28" s="1"/>
  <c r="C84" i="28"/>
  <c r="F84" i="28" s="1"/>
  <c r="D84" i="28"/>
  <c r="G84" i="28" s="1"/>
  <c r="B85" i="28"/>
  <c r="E85" i="28" s="1"/>
  <c r="C85" i="28"/>
  <c r="F85" i="28" s="1"/>
  <c r="D85" i="28"/>
  <c r="G85" i="28" s="1"/>
  <c r="B86" i="28"/>
  <c r="E86" i="28" s="1"/>
  <c r="C86" i="28"/>
  <c r="F86" i="28" s="1"/>
  <c r="D86" i="28"/>
  <c r="G86" i="28" s="1"/>
  <c r="B87" i="28"/>
  <c r="E87" i="28" s="1"/>
  <c r="H87" i="28" s="1"/>
  <c r="C87" i="28"/>
  <c r="F87" i="28" s="1"/>
  <c r="D87" i="28"/>
  <c r="G87" i="28" s="1"/>
  <c r="B88" i="28"/>
  <c r="E88" i="28" s="1"/>
  <c r="C88" i="28"/>
  <c r="F88" i="28" s="1"/>
  <c r="D88" i="28"/>
  <c r="G88" i="28" s="1"/>
  <c r="B89" i="28"/>
  <c r="E89" i="28" s="1"/>
  <c r="C89" i="28"/>
  <c r="F89" i="28" s="1"/>
  <c r="D89" i="28"/>
  <c r="G89" i="28" s="1"/>
  <c r="B90" i="28"/>
  <c r="E90" i="28" s="1"/>
  <c r="C90" i="28"/>
  <c r="F90" i="28" s="1"/>
  <c r="D90" i="28"/>
  <c r="G90" i="28" s="1"/>
  <c r="B91" i="28"/>
  <c r="E91" i="28" s="1"/>
  <c r="H91" i="28" s="1"/>
  <c r="C91" i="28"/>
  <c r="F91" i="28" s="1"/>
  <c r="D91" i="28"/>
  <c r="G91" i="28" s="1"/>
  <c r="B92" i="28"/>
  <c r="E92" i="28" s="1"/>
  <c r="C92" i="28"/>
  <c r="F92" i="28" s="1"/>
  <c r="D92" i="28"/>
  <c r="G92" i="28" s="1"/>
  <c r="B93" i="28"/>
  <c r="E93" i="28" s="1"/>
  <c r="C93" i="28"/>
  <c r="F93" i="28" s="1"/>
  <c r="D93" i="28"/>
  <c r="G93" i="28" s="1"/>
  <c r="B94" i="28"/>
  <c r="E94" i="28" s="1"/>
  <c r="C94" i="28"/>
  <c r="F94" i="28" s="1"/>
  <c r="D94" i="28"/>
  <c r="G94" i="28" s="1"/>
  <c r="B95" i="28"/>
  <c r="E95" i="28" s="1"/>
  <c r="H95" i="28" s="1"/>
  <c r="C95" i="28"/>
  <c r="F95" i="28" s="1"/>
  <c r="D95" i="28"/>
  <c r="G95" i="28" s="1"/>
  <c r="B96" i="28"/>
  <c r="E96" i="28" s="1"/>
  <c r="C96" i="28"/>
  <c r="F96" i="28" s="1"/>
  <c r="D96" i="28"/>
  <c r="G96" i="28" s="1"/>
  <c r="B97" i="28"/>
  <c r="E97" i="28" s="1"/>
  <c r="C97" i="28"/>
  <c r="F97" i="28" s="1"/>
  <c r="D97" i="28"/>
  <c r="G97" i="28" s="1"/>
  <c r="B98" i="28"/>
  <c r="E98" i="28" s="1"/>
  <c r="C98" i="28"/>
  <c r="F98" i="28" s="1"/>
  <c r="D98" i="28"/>
  <c r="G98" i="28" s="1"/>
  <c r="B99" i="28"/>
  <c r="E99" i="28" s="1"/>
  <c r="H99" i="28" s="1"/>
  <c r="C99" i="28"/>
  <c r="F99" i="28" s="1"/>
  <c r="D99" i="28"/>
  <c r="G99" i="28" s="1"/>
  <c r="B100" i="28"/>
  <c r="E100" i="28" s="1"/>
  <c r="C100" i="28"/>
  <c r="F100" i="28" s="1"/>
  <c r="D100" i="28"/>
  <c r="G100" i="28" s="1"/>
  <c r="B101" i="28"/>
  <c r="E101" i="28" s="1"/>
  <c r="C101" i="28"/>
  <c r="F101" i="28" s="1"/>
  <c r="D101" i="28"/>
  <c r="G101" i="28" s="1"/>
  <c r="B102" i="28"/>
  <c r="E102" i="28" s="1"/>
  <c r="C102" i="28"/>
  <c r="F102" i="28" s="1"/>
  <c r="D102" i="28"/>
  <c r="G102" i="28" s="1"/>
  <c r="B103" i="28"/>
  <c r="E103" i="28" s="1"/>
  <c r="C103" i="28"/>
  <c r="F103" i="28" s="1"/>
  <c r="D103" i="28"/>
  <c r="G103" i="28" s="1"/>
  <c r="B104" i="28"/>
  <c r="E104" i="28" s="1"/>
  <c r="C104" i="28"/>
  <c r="F104" i="28" s="1"/>
  <c r="D104" i="28"/>
  <c r="G104" i="28" s="1"/>
  <c r="B105" i="28"/>
  <c r="E105" i="28" s="1"/>
  <c r="C105" i="28"/>
  <c r="F105" i="28" s="1"/>
  <c r="D105" i="28"/>
  <c r="G105" i="28" s="1"/>
  <c r="B106" i="28"/>
  <c r="E106" i="28" s="1"/>
  <c r="C106" i="28"/>
  <c r="F106" i="28" s="1"/>
  <c r="D106" i="28"/>
  <c r="G106" i="28" s="1"/>
  <c r="B107" i="28"/>
  <c r="E107" i="28" s="1"/>
  <c r="C107" i="28"/>
  <c r="F107" i="28" s="1"/>
  <c r="D107" i="28"/>
  <c r="G107" i="28" s="1"/>
  <c r="B108" i="28"/>
  <c r="E108" i="28" s="1"/>
  <c r="C108" i="28"/>
  <c r="F108" i="28" s="1"/>
  <c r="D108" i="28"/>
  <c r="G108" i="28" s="1"/>
  <c r="B109" i="28"/>
  <c r="E109" i="28" s="1"/>
  <c r="C109" i="28"/>
  <c r="F109" i="28" s="1"/>
  <c r="D109" i="28"/>
  <c r="G109" i="28" s="1"/>
  <c r="B110" i="28"/>
  <c r="E110" i="28" s="1"/>
  <c r="C110" i="28"/>
  <c r="F110" i="28" s="1"/>
  <c r="D110" i="28"/>
  <c r="G110" i="28" s="1"/>
  <c r="B111" i="28"/>
  <c r="E111" i="28" s="1"/>
  <c r="C111" i="28"/>
  <c r="F111" i="28" s="1"/>
  <c r="D111" i="28"/>
  <c r="G111" i="28" s="1"/>
  <c r="B112" i="28"/>
  <c r="E112" i="28" s="1"/>
  <c r="C112" i="28"/>
  <c r="F112" i="28" s="1"/>
  <c r="D112" i="28"/>
  <c r="G112" i="28" s="1"/>
  <c r="B113" i="28"/>
  <c r="E113" i="28" s="1"/>
  <c r="C113" i="28"/>
  <c r="F113" i="28" s="1"/>
  <c r="D113" i="28"/>
  <c r="G113" i="28" s="1"/>
  <c r="B114" i="28"/>
  <c r="E114" i="28" s="1"/>
  <c r="C114" i="28"/>
  <c r="F114" i="28" s="1"/>
  <c r="D114" i="28"/>
  <c r="G114" i="28" s="1"/>
  <c r="B115" i="28"/>
  <c r="E115" i="28" s="1"/>
  <c r="C115" i="28"/>
  <c r="F115" i="28" s="1"/>
  <c r="D115" i="28"/>
  <c r="G115" i="28" s="1"/>
  <c r="B116" i="28"/>
  <c r="E116" i="28" s="1"/>
  <c r="C116" i="28"/>
  <c r="F116" i="28" s="1"/>
  <c r="D116" i="28"/>
  <c r="G116" i="28" s="1"/>
  <c r="B117" i="28"/>
  <c r="E117" i="28" s="1"/>
  <c r="C117" i="28"/>
  <c r="F117" i="28" s="1"/>
  <c r="D117" i="28"/>
  <c r="G117" i="28" s="1"/>
  <c r="B118" i="28"/>
  <c r="E118" i="28" s="1"/>
  <c r="C118" i="28"/>
  <c r="F118" i="28" s="1"/>
  <c r="D118" i="28"/>
  <c r="G118" i="28" s="1"/>
  <c r="B119" i="28"/>
  <c r="E119" i="28" s="1"/>
  <c r="C119" i="28"/>
  <c r="F119" i="28" s="1"/>
  <c r="D119" i="28"/>
  <c r="G119" i="28" s="1"/>
  <c r="B120" i="28"/>
  <c r="E120" i="28" s="1"/>
  <c r="C120" i="28"/>
  <c r="F120" i="28" s="1"/>
  <c r="D120" i="28"/>
  <c r="G120" i="28" s="1"/>
  <c r="B121" i="28"/>
  <c r="E121" i="28" s="1"/>
  <c r="C121" i="28"/>
  <c r="F121" i="28" s="1"/>
  <c r="D121" i="28"/>
  <c r="G121" i="28" s="1"/>
  <c r="B122" i="28"/>
  <c r="E122" i="28" s="1"/>
  <c r="C122" i="28"/>
  <c r="F122" i="28" s="1"/>
  <c r="D122" i="28"/>
  <c r="G122" i="28" s="1"/>
  <c r="B123" i="28"/>
  <c r="E123" i="28" s="1"/>
  <c r="C123" i="28"/>
  <c r="F123" i="28" s="1"/>
  <c r="D123" i="28"/>
  <c r="G123" i="28" s="1"/>
  <c r="B124" i="28"/>
  <c r="E124" i="28" s="1"/>
  <c r="C124" i="28"/>
  <c r="F124" i="28" s="1"/>
  <c r="D124" i="28"/>
  <c r="G124" i="28" s="1"/>
  <c r="B125" i="28"/>
  <c r="E125" i="28" s="1"/>
  <c r="C125" i="28"/>
  <c r="F125" i="28" s="1"/>
  <c r="D125" i="28"/>
  <c r="G125" i="28" s="1"/>
  <c r="B126" i="28"/>
  <c r="E126" i="28" s="1"/>
  <c r="C126" i="28"/>
  <c r="F126" i="28" s="1"/>
  <c r="D126" i="28"/>
  <c r="G126" i="28" s="1"/>
  <c r="B127" i="28"/>
  <c r="E127" i="28" s="1"/>
  <c r="C127" i="28"/>
  <c r="F127" i="28" s="1"/>
  <c r="D127" i="28"/>
  <c r="G127" i="28" s="1"/>
  <c r="B128" i="28"/>
  <c r="E128" i="28" s="1"/>
  <c r="C128" i="28"/>
  <c r="F128" i="28" s="1"/>
  <c r="D128" i="28"/>
  <c r="G128" i="28" s="1"/>
  <c r="B129" i="28"/>
  <c r="E129" i="28" s="1"/>
  <c r="C129" i="28"/>
  <c r="F129" i="28" s="1"/>
  <c r="D129" i="28"/>
  <c r="G129" i="28" s="1"/>
  <c r="B130" i="28"/>
  <c r="E130" i="28" s="1"/>
  <c r="C130" i="28"/>
  <c r="F130" i="28" s="1"/>
  <c r="D130" i="28"/>
  <c r="G130" i="28" s="1"/>
  <c r="B131" i="28"/>
  <c r="E131" i="28" s="1"/>
  <c r="C131" i="28"/>
  <c r="F131" i="28" s="1"/>
  <c r="D131" i="28"/>
  <c r="G131" i="28" s="1"/>
  <c r="B132" i="28"/>
  <c r="E132" i="28" s="1"/>
  <c r="C132" i="28"/>
  <c r="F132" i="28" s="1"/>
  <c r="D132" i="28"/>
  <c r="G132" i="28" s="1"/>
  <c r="B133" i="28"/>
  <c r="E133" i="28" s="1"/>
  <c r="C133" i="28"/>
  <c r="F133" i="28" s="1"/>
  <c r="D133" i="28"/>
  <c r="G133" i="28" s="1"/>
  <c r="B134" i="28"/>
  <c r="E134" i="28" s="1"/>
  <c r="C134" i="28"/>
  <c r="F134" i="28" s="1"/>
  <c r="D134" i="28"/>
  <c r="G134" i="28" s="1"/>
  <c r="B135" i="28"/>
  <c r="E135" i="28" s="1"/>
  <c r="C135" i="28"/>
  <c r="F135" i="28" s="1"/>
  <c r="D135" i="28"/>
  <c r="G135" i="28" s="1"/>
  <c r="B136" i="28"/>
  <c r="E136" i="28" s="1"/>
  <c r="C136" i="28"/>
  <c r="F136" i="28" s="1"/>
  <c r="D136" i="28"/>
  <c r="G136" i="28" s="1"/>
  <c r="B137" i="28"/>
  <c r="E137" i="28" s="1"/>
  <c r="C137" i="28"/>
  <c r="F137" i="28" s="1"/>
  <c r="D137" i="28"/>
  <c r="G137" i="28" s="1"/>
  <c r="B138" i="28"/>
  <c r="E138" i="28" s="1"/>
  <c r="C138" i="28"/>
  <c r="F138" i="28" s="1"/>
  <c r="D138" i="28"/>
  <c r="G138" i="28" s="1"/>
  <c r="B139" i="28"/>
  <c r="E139" i="28" s="1"/>
  <c r="C139" i="28"/>
  <c r="F139" i="28" s="1"/>
  <c r="D139" i="28"/>
  <c r="G139" i="28" s="1"/>
  <c r="B140" i="28"/>
  <c r="E140" i="28" s="1"/>
  <c r="C140" i="28"/>
  <c r="F140" i="28" s="1"/>
  <c r="D140" i="28"/>
  <c r="G140" i="28" s="1"/>
  <c r="B141" i="28"/>
  <c r="E141" i="28" s="1"/>
  <c r="C141" i="28"/>
  <c r="F141" i="28" s="1"/>
  <c r="D141" i="28"/>
  <c r="G141" i="28" s="1"/>
  <c r="B142" i="28"/>
  <c r="E142" i="28" s="1"/>
  <c r="C142" i="28"/>
  <c r="F142" i="28" s="1"/>
  <c r="D142" i="28"/>
  <c r="G142" i="28" s="1"/>
  <c r="B143" i="28"/>
  <c r="E143" i="28" s="1"/>
  <c r="C143" i="28"/>
  <c r="F143" i="28" s="1"/>
  <c r="D143" i="28"/>
  <c r="G143" i="28" s="1"/>
  <c r="B144" i="28"/>
  <c r="E144" i="28" s="1"/>
  <c r="C144" i="28"/>
  <c r="F144" i="28" s="1"/>
  <c r="D144" i="28"/>
  <c r="G144" i="28" s="1"/>
  <c r="B3" i="27"/>
  <c r="E3" i="27" s="1"/>
  <c r="C3" i="27"/>
  <c r="F3" i="27" s="1"/>
  <c r="D3" i="27"/>
  <c r="G3" i="27" s="1"/>
  <c r="B4" i="27"/>
  <c r="E4" i="27" s="1"/>
  <c r="C4" i="27"/>
  <c r="F4" i="27" s="1"/>
  <c r="D4" i="27"/>
  <c r="G4" i="27" s="1"/>
  <c r="B5" i="27"/>
  <c r="C5" i="27"/>
  <c r="F5" i="27" s="1"/>
  <c r="D5" i="27"/>
  <c r="G5" i="27" s="1"/>
  <c r="B6" i="27"/>
  <c r="C6" i="27"/>
  <c r="F6" i="27" s="1"/>
  <c r="D6" i="27"/>
  <c r="G6" i="27" s="1"/>
  <c r="B7" i="27"/>
  <c r="E7" i="27" s="1"/>
  <c r="H7" i="27" s="1"/>
  <c r="C7" i="27"/>
  <c r="F7" i="27" s="1"/>
  <c r="D7" i="27"/>
  <c r="G7" i="27" s="1"/>
  <c r="B8" i="27"/>
  <c r="E8" i="27" s="1"/>
  <c r="C8" i="27"/>
  <c r="F8" i="27" s="1"/>
  <c r="D8" i="27"/>
  <c r="G8" i="27" s="1"/>
  <c r="B9" i="27"/>
  <c r="E9" i="27" s="1"/>
  <c r="C9" i="27"/>
  <c r="F9" i="27" s="1"/>
  <c r="D9" i="27"/>
  <c r="G9" i="27" s="1"/>
  <c r="B10" i="27"/>
  <c r="E10" i="27" s="1"/>
  <c r="C10" i="27"/>
  <c r="F10" i="27" s="1"/>
  <c r="D10" i="27"/>
  <c r="G10" i="27" s="1"/>
  <c r="B11" i="27"/>
  <c r="E11" i="27" s="1"/>
  <c r="H11" i="27" s="1"/>
  <c r="C11" i="27"/>
  <c r="F11" i="27" s="1"/>
  <c r="D11" i="27"/>
  <c r="G11" i="27" s="1"/>
  <c r="B12" i="27"/>
  <c r="E12" i="27" s="1"/>
  <c r="C12" i="27"/>
  <c r="F12" i="27" s="1"/>
  <c r="D12" i="27"/>
  <c r="G12" i="27" s="1"/>
  <c r="B13" i="27"/>
  <c r="E13" i="27" s="1"/>
  <c r="C13" i="27"/>
  <c r="F13" i="27" s="1"/>
  <c r="D13" i="27"/>
  <c r="G13" i="27" s="1"/>
  <c r="B14" i="27"/>
  <c r="E14" i="27" s="1"/>
  <c r="C14" i="27"/>
  <c r="F14" i="27" s="1"/>
  <c r="D14" i="27"/>
  <c r="G14" i="27" s="1"/>
  <c r="B15" i="27"/>
  <c r="E15" i="27" s="1"/>
  <c r="C15" i="27"/>
  <c r="F15" i="27" s="1"/>
  <c r="D15" i="27"/>
  <c r="G15" i="27" s="1"/>
  <c r="B16" i="27"/>
  <c r="E16" i="27" s="1"/>
  <c r="C16" i="27"/>
  <c r="F16" i="27" s="1"/>
  <c r="D16" i="27"/>
  <c r="G16" i="27" s="1"/>
  <c r="B17" i="27"/>
  <c r="E17" i="27" s="1"/>
  <c r="C17" i="27"/>
  <c r="F17" i="27" s="1"/>
  <c r="D17" i="27"/>
  <c r="G17" i="27" s="1"/>
  <c r="B18" i="27"/>
  <c r="E18" i="27" s="1"/>
  <c r="C18" i="27"/>
  <c r="F18" i="27" s="1"/>
  <c r="D18" i="27"/>
  <c r="G18" i="27" s="1"/>
  <c r="B19" i="27"/>
  <c r="E19" i="27" s="1"/>
  <c r="H19" i="27" s="1"/>
  <c r="C19" i="27"/>
  <c r="F19" i="27" s="1"/>
  <c r="D19" i="27"/>
  <c r="G19" i="27" s="1"/>
  <c r="B20" i="27"/>
  <c r="E20" i="27" s="1"/>
  <c r="C20" i="27"/>
  <c r="F20" i="27" s="1"/>
  <c r="D20" i="27"/>
  <c r="G20" i="27" s="1"/>
  <c r="B21" i="27"/>
  <c r="E21" i="27" s="1"/>
  <c r="C21" i="27"/>
  <c r="F21" i="27" s="1"/>
  <c r="D21" i="27"/>
  <c r="G21" i="27" s="1"/>
  <c r="B22" i="27"/>
  <c r="E22" i="27" s="1"/>
  <c r="C22" i="27"/>
  <c r="F22" i="27" s="1"/>
  <c r="D22" i="27"/>
  <c r="G22" i="27" s="1"/>
  <c r="B23" i="27"/>
  <c r="E23" i="27" s="1"/>
  <c r="H23" i="27" s="1"/>
  <c r="C23" i="27"/>
  <c r="F23" i="27" s="1"/>
  <c r="D23" i="27"/>
  <c r="G23" i="27" s="1"/>
  <c r="B24" i="27"/>
  <c r="E24" i="27" s="1"/>
  <c r="C24" i="27"/>
  <c r="F24" i="27" s="1"/>
  <c r="D24" i="27"/>
  <c r="G24" i="27" s="1"/>
  <c r="B25" i="27"/>
  <c r="E25" i="27" s="1"/>
  <c r="C25" i="27"/>
  <c r="F25" i="27" s="1"/>
  <c r="D25" i="27"/>
  <c r="G25" i="27" s="1"/>
  <c r="B26" i="27"/>
  <c r="E26" i="27" s="1"/>
  <c r="C26" i="27"/>
  <c r="F26" i="27" s="1"/>
  <c r="D26" i="27"/>
  <c r="G26" i="27" s="1"/>
  <c r="B27" i="27"/>
  <c r="E27" i="27" s="1"/>
  <c r="H27" i="27" s="1"/>
  <c r="C27" i="27"/>
  <c r="F27" i="27" s="1"/>
  <c r="D27" i="27"/>
  <c r="B28" i="27"/>
  <c r="E28" i="27" s="1"/>
  <c r="C28" i="27"/>
  <c r="F28" i="27" s="1"/>
  <c r="D28" i="27"/>
  <c r="G28" i="27" s="1"/>
  <c r="B29" i="27"/>
  <c r="E29" i="27" s="1"/>
  <c r="C29" i="27"/>
  <c r="F29" i="27" s="1"/>
  <c r="D29" i="27"/>
  <c r="G29" i="27" s="1"/>
  <c r="B30" i="27"/>
  <c r="E30" i="27" s="1"/>
  <c r="H30" i="27" s="1"/>
  <c r="C30" i="27"/>
  <c r="F30" i="27" s="1"/>
  <c r="D30" i="27"/>
  <c r="G30" i="27" s="1"/>
  <c r="B31" i="27"/>
  <c r="E31" i="27" s="1"/>
  <c r="H31" i="27" s="1"/>
  <c r="C31" i="27"/>
  <c r="F31" i="27" s="1"/>
  <c r="D31" i="27"/>
  <c r="G31" i="27" s="1"/>
  <c r="B32" i="27"/>
  <c r="E32" i="27" s="1"/>
  <c r="C32" i="27"/>
  <c r="D32" i="27"/>
  <c r="G32" i="27" s="1"/>
  <c r="B33" i="27"/>
  <c r="E33" i="27" s="1"/>
  <c r="C33" i="27"/>
  <c r="F33" i="27" s="1"/>
  <c r="D33" i="27"/>
  <c r="G33" i="27" s="1"/>
  <c r="B34" i="27"/>
  <c r="E34" i="27" s="1"/>
  <c r="C34" i="27"/>
  <c r="F34" i="27" s="1"/>
  <c r="D34" i="27"/>
  <c r="G34" i="27" s="1"/>
  <c r="B35" i="27"/>
  <c r="E35" i="27" s="1"/>
  <c r="H35" i="27" s="1"/>
  <c r="C35" i="27"/>
  <c r="F35" i="27" s="1"/>
  <c r="D35" i="27"/>
  <c r="G35" i="27" s="1"/>
  <c r="B36" i="27"/>
  <c r="E36" i="27" s="1"/>
  <c r="C36" i="27"/>
  <c r="F36" i="27" s="1"/>
  <c r="D36" i="27"/>
  <c r="G36" i="27" s="1"/>
  <c r="B37" i="27"/>
  <c r="E37" i="27" s="1"/>
  <c r="C37" i="27"/>
  <c r="F37" i="27" s="1"/>
  <c r="D37" i="27"/>
  <c r="G37" i="27" s="1"/>
  <c r="B38" i="27"/>
  <c r="E38" i="27" s="1"/>
  <c r="C38" i="27"/>
  <c r="F38" i="27" s="1"/>
  <c r="D38" i="27"/>
  <c r="G38" i="27" s="1"/>
  <c r="B39" i="27"/>
  <c r="C39" i="27"/>
  <c r="F39" i="27" s="1"/>
  <c r="D39" i="27"/>
  <c r="G39" i="27" s="1"/>
  <c r="B40" i="27"/>
  <c r="E40" i="27" s="1"/>
  <c r="C40" i="27"/>
  <c r="F40" i="27" s="1"/>
  <c r="D40" i="27"/>
  <c r="G40" i="27" s="1"/>
  <c r="B41" i="27"/>
  <c r="E41" i="27" s="1"/>
  <c r="C41" i="27"/>
  <c r="F41" i="27" s="1"/>
  <c r="D41" i="27"/>
  <c r="G41" i="27" s="1"/>
  <c r="B42" i="27"/>
  <c r="C42" i="27"/>
  <c r="F42" i="27" s="1"/>
  <c r="D42" i="27"/>
  <c r="G42" i="27" s="1"/>
  <c r="B43" i="27"/>
  <c r="E43" i="27" s="1"/>
  <c r="H43" i="27" s="1"/>
  <c r="C43" i="27"/>
  <c r="F43" i="27" s="1"/>
  <c r="D43" i="27"/>
  <c r="G43" i="27" s="1"/>
  <c r="B44" i="27"/>
  <c r="E44" i="27" s="1"/>
  <c r="C44" i="27"/>
  <c r="F44" i="27" s="1"/>
  <c r="D44" i="27"/>
  <c r="G44" i="27" s="1"/>
  <c r="B45" i="27"/>
  <c r="E45" i="27" s="1"/>
  <c r="C45" i="27"/>
  <c r="F45" i="27" s="1"/>
  <c r="D45" i="27"/>
  <c r="G45" i="27" s="1"/>
  <c r="B46" i="27"/>
  <c r="E46" i="27" s="1"/>
  <c r="C46" i="27"/>
  <c r="F46" i="27" s="1"/>
  <c r="D46" i="27"/>
  <c r="G46" i="27" s="1"/>
  <c r="B47" i="27"/>
  <c r="E47" i="27" s="1"/>
  <c r="H47" i="27" s="1"/>
  <c r="C47" i="27"/>
  <c r="F47" i="27" s="1"/>
  <c r="D47" i="27"/>
  <c r="G47" i="27" s="1"/>
  <c r="B48" i="27"/>
  <c r="E48" i="27" s="1"/>
  <c r="C48" i="27"/>
  <c r="F48" i="27" s="1"/>
  <c r="D48" i="27"/>
  <c r="G48" i="27" s="1"/>
  <c r="B49" i="27"/>
  <c r="E49" i="27" s="1"/>
  <c r="C49" i="27"/>
  <c r="F49" i="27" s="1"/>
  <c r="D49" i="27"/>
  <c r="G49" i="27" s="1"/>
  <c r="B50" i="27"/>
  <c r="E50" i="27" s="1"/>
  <c r="C50" i="27"/>
  <c r="F50" i="27" s="1"/>
  <c r="D50" i="27"/>
  <c r="G50" i="27" s="1"/>
  <c r="B51" i="27"/>
  <c r="E51" i="27" s="1"/>
  <c r="C51" i="27"/>
  <c r="F51" i="27" s="1"/>
  <c r="D51" i="27"/>
  <c r="G51" i="27" s="1"/>
  <c r="B52" i="27"/>
  <c r="E52" i="27" s="1"/>
  <c r="C52" i="27"/>
  <c r="F52" i="27" s="1"/>
  <c r="D52" i="27"/>
  <c r="G52" i="27" s="1"/>
  <c r="B53" i="27"/>
  <c r="E53" i="27" s="1"/>
  <c r="C53" i="27"/>
  <c r="F53" i="27" s="1"/>
  <c r="D53" i="27"/>
  <c r="G53" i="27" s="1"/>
  <c r="B54" i="27"/>
  <c r="E54" i="27" s="1"/>
  <c r="C54" i="27"/>
  <c r="F54" i="27" s="1"/>
  <c r="D54" i="27"/>
  <c r="G54" i="27" s="1"/>
  <c r="B55" i="27"/>
  <c r="E55" i="27" s="1"/>
  <c r="C55" i="27"/>
  <c r="F55" i="27" s="1"/>
  <c r="D55" i="27"/>
  <c r="G55" i="27" s="1"/>
  <c r="B56" i="27"/>
  <c r="E56" i="27" s="1"/>
  <c r="C56" i="27"/>
  <c r="F56" i="27" s="1"/>
  <c r="D56" i="27"/>
  <c r="G56" i="27" s="1"/>
  <c r="B57" i="27"/>
  <c r="E57" i="27" s="1"/>
  <c r="C57" i="27"/>
  <c r="F57" i="27" s="1"/>
  <c r="D57" i="27"/>
  <c r="G57" i="27" s="1"/>
  <c r="B58" i="27"/>
  <c r="E58" i="27" s="1"/>
  <c r="C58" i="27"/>
  <c r="F58" i="27" s="1"/>
  <c r="D58" i="27"/>
  <c r="G58" i="27" s="1"/>
  <c r="B59" i="27"/>
  <c r="E59" i="27" s="1"/>
  <c r="C59" i="27"/>
  <c r="F59" i="27" s="1"/>
  <c r="D59" i="27"/>
  <c r="G59" i="27" s="1"/>
  <c r="B60" i="27"/>
  <c r="E60" i="27" s="1"/>
  <c r="C60" i="27"/>
  <c r="F60" i="27" s="1"/>
  <c r="D60" i="27"/>
  <c r="G60" i="27" s="1"/>
  <c r="B61" i="27"/>
  <c r="E61" i="27" s="1"/>
  <c r="C61" i="27"/>
  <c r="F61" i="27" s="1"/>
  <c r="D61" i="27"/>
  <c r="G61" i="27" s="1"/>
  <c r="B62" i="27"/>
  <c r="E62" i="27" s="1"/>
  <c r="C62" i="27"/>
  <c r="F62" i="27" s="1"/>
  <c r="D62" i="27"/>
  <c r="B63" i="27"/>
  <c r="E63" i="27" s="1"/>
  <c r="C63" i="27"/>
  <c r="F63" i="27" s="1"/>
  <c r="D63" i="27"/>
  <c r="G63" i="27" s="1"/>
  <c r="B64" i="27"/>
  <c r="E64" i="27" s="1"/>
  <c r="C64" i="27"/>
  <c r="F64" i="27" s="1"/>
  <c r="D64" i="27"/>
  <c r="G64" i="27" s="1"/>
  <c r="B65" i="27"/>
  <c r="E65" i="27" s="1"/>
  <c r="C65" i="27"/>
  <c r="F65" i="27" s="1"/>
  <c r="D65" i="27"/>
  <c r="G65" i="27" s="1"/>
  <c r="B66" i="27"/>
  <c r="E66" i="27" s="1"/>
  <c r="C66" i="27"/>
  <c r="F66" i="27" s="1"/>
  <c r="D66" i="27"/>
  <c r="G66" i="27" s="1"/>
  <c r="B67" i="27"/>
  <c r="E67" i="27" s="1"/>
  <c r="C67" i="27"/>
  <c r="F67" i="27" s="1"/>
  <c r="D67" i="27"/>
  <c r="G67" i="27" s="1"/>
  <c r="B68" i="27"/>
  <c r="E68" i="27" s="1"/>
  <c r="C68" i="27"/>
  <c r="F68" i="27" s="1"/>
  <c r="D68" i="27"/>
  <c r="G68" i="27" s="1"/>
  <c r="B69" i="27"/>
  <c r="E69" i="27" s="1"/>
  <c r="C69" i="27"/>
  <c r="F69" i="27" s="1"/>
  <c r="D69" i="27"/>
  <c r="G69" i="27" s="1"/>
  <c r="B70" i="27"/>
  <c r="E70" i="27" s="1"/>
  <c r="C70" i="27"/>
  <c r="F70" i="27" s="1"/>
  <c r="D70" i="27"/>
  <c r="G70" i="27" s="1"/>
  <c r="B71" i="27"/>
  <c r="E71" i="27" s="1"/>
  <c r="C71" i="27"/>
  <c r="F71" i="27" s="1"/>
  <c r="D71" i="27"/>
  <c r="G71" i="27" s="1"/>
  <c r="B72" i="27"/>
  <c r="E72" i="27" s="1"/>
  <c r="C72" i="27"/>
  <c r="F72" i="27" s="1"/>
  <c r="D72" i="27"/>
  <c r="G72" i="27" s="1"/>
  <c r="B73" i="27"/>
  <c r="E73" i="27" s="1"/>
  <c r="C73" i="27"/>
  <c r="F73" i="27" s="1"/>
  <c r="D73" i="27"/>
  <c r="G73" i="27" s="1"/>
  <c r="B74" i="27"/>
  <c r="E74" i="27" s="1"/>
  <c r="C74" i="27"/>
  <c r="F74" i="27" s="1"/>
  <c r="D74" i="27"/>
  <c r="G74" i="27" s="1"/>
  <c r="B75" i="27"/>
  <c r="E75" i="27" s="1"/>
  <c r="C75" i="27"/>
  <c r="F75" i="27" s="1"/>
  <c r="D75" i="27"/>
  <c r="G75" i="27" s="1"/>
  <c r="B76" i="27"/>
  <c r="E76" i="27" s="1"/>
  <c r="C76" i="27"/>
  <c r="F76" i="27" s="1"/>
  <c r="D76" i="27"/>
  <c r="G76" i="27" s="1"/>
  <c r="B77" i="27"/>
  <c r="E77" i="27" s="1"/>
  <c r="C77" i="27"/>
  <c r="F77" i="27" s="1"/>
  <c r="D77" i="27"/>
  <c r="G77" i="27" s="1"/>
  <c r="B78" i="27"/>
  <c r="E78" i="27" s="1"/>
  <c r="C78" i="27"/>
  <c r="F78" i="27" s="1"/>
  <c r="D78" i="27"/>
  <c r="G78" i="27" s="1"/>
  <c r="B79" i="27"/>
  <c r="E79" i="27" s="1"/>
  <c r="C79" i="27"/>
  <c r="F79" i="27" s="1"/>
  <c r="D79" i="27"/>
  <c r="G79" i="27" s="1"/>
  <c r="B80" i="27"/>
  <c r="E80" i="27" s="1"/>
  <c r="C80" i="27"/>
  <c r="F80" i="27" s="1"/>
  <c r="D80" i="27"/>
  <c r="G80" i="27" s="1"/>
  <c r="B81" i="27"/>
  <c r="E81" i="27" s="1"/>
  <c r="C81" i="27"/>
  <c r="F81" i="27" s="1"/>
  <c r="D81" i="27"/>
  <c r="G81" i="27" s="1"/>
  <c r="B82" i="27"/>
  <c r="E82" i="27" s="1"/>
  <c r="C82" i="27"/>
  <c r="F82" i="27" s="1"/>
  <c r="D82" i="27"/>
  <c r="G82" i="27" s="1"/>
  <c r="B83" i="27"/>
  <c r="E83" i="27" s="1"/>
  <c r="C83" i="27"/>
  <c r="F83" i="27" s="1"/>
  <c r="D83" i="27"/>
  <c r="G83" i="27" s="1"/>
  <c r="B84" i="27"/>
  <c r="E84" i="27" s="1"/>
  <c r="C84" i="27"/>
  <c r="F84" i="27" s="1"/>
  <c r="D84" i="27"/>
  <c r="G84" i="27" s="1"/>
  <c r="B85" i="27"/>
  <c r="E85" i="27" s="1"/>
  <c r="C85" i="27"/>
  <c r="F85" i="27" s="1"/>
  <c r="D85" i="27"/>
  <c r="G85" i="27" s="1"/>
  <c r="B86" i="27"/>
  <c r="E86" i="27" s="1"/>
  <c r="C86" i="27"/>
  <c r="F86" i="27" s="1"/>
  <c r="D86" i="27"/>
  <c r="G86" i="27" s="1"/>
  <c r="B87" i="27"/>
  <c r="E87" i="27" s="1"/>
  <c r="C87" i="27"/>
  <c r="F87" i="27" s="1"/>
  <c r="D87" i="27"/>
  <c r="G87" i="27" s="1"/>
  <c r="B88" i="27"/>
  <c r="E88" i="27" s="1"/>
  <c r="C88" i="27"/>
  <c r="F88" i="27" s="1"/>
  <c r="D88" i="27"/>
  <c r="G88" i="27" s="1"/>
  <c r="B89" i="27"/>
  <c r="E89" i="27" s="1"/>
  <c r="C89" i="27"/>
  <c r="F89" i="27" s="1"/>
  <c r="D89" i="27"/>
  <c r="G89" i="27" s="1"/>
  <c r="B90" i="27"/>
  <c r="E90" i="27" s="1"/>
  <c r="C90" i="27"/>
  <c r="F90" i="27" s="1"/>
  <c r="D90" i="27"/>
  <c r="G90" i="27" s="1"/>
  <c r="B91" i="27"/>
  <c r="E91" i="27" s="1"/>
  <c r="C91" i="27"/>
  <c r="F91" i="27" s="1"/>
  <c r="D91" i="27"/>
  <c r="G91" i="27" s="1"/>
  <c r="B92" i="27"/>
  <c r="E92" i="27" s="1"/>
  <c r="C92" i="27"/>
  <c r="F92" i="27" s="1"/>
  <c r="D92" i="27"/>
  <c r="G92" i="27" s="1"/>
  <c r="B93" i="27"/>
  <c r="E93" i="27" s="1"/>
  <c r="C93" i="27"/>
  <c r="F93" i="27" s="1"/>
  <c r="D93" i="27"/>
  <c r="G93" i="27" s="1"/>
  <c r="B94" i="27"/>
  <c r="E94" i="27" s="1"/>
  <c r="C94" i="27"/>
  <c r="F94" i="27" s="1"/>
  <c r="D94" i="27"/>
  <c r="G94" i="27" s="1"/>
  <c r="B95" i="27"/>
  <c r="E95" i="27" s="1"/>
  <c r="C95" i="27"/>
  <c r="F95" i="27" s="1"/>
  <c r="D95" i="27"/>
  <c r="G95" i="27" s="1"/>
  <c r="B96" i="27"/>
  <c r="E96" i="27" s="1"/>
  <c r="C96" i="27"/>
  <c r="F96" i="27" s="1"/>
  <c r="D96" i="27"/>
  <c r="G96" i="27" s="1"/>
  <c r="B97" i="27"/>
  <c r="E97" i="27" s="1"/>
  <c r="C97" i="27"/>
  <c r="F97" i="27" s="1"/>
  <c r="D97" i="27"/>
  <c r="G97" i="27" s="1"/>
  <c r="B98" i="27"/>
  <c r="E98" i="27" s="1"/>
  <c r="C98" i="27"/>
  <c r="F98" i="27" s="1"/>
  <c r="D98" i="27"/>
  <c r="G98" i="27" s="1"/>
  <c r="B99" i="27"/>
  <c r="E99" i="27" s="1"/>
  <c r="C99" i="27"/>
  <c r="F99" i="27" s="1"/>
  <c r="D99" i="27"/>
  <c r="G99" i="27" s="1"/>
  <c r="B100" i="27"/>
  <c r="E100" i="27" s="1"/>
  <c r="C100" i="27"/>
  <c r="F100" i="27" s="1"/>
  <c r="D100" i="27"/>
  <c r="G100" i="27" s="1"/>
  <c r="B101" i="27"/>
  <c r="E101" i="27" s="1"/>
  <c r="C101" i="27"/>
  <c r="F101" i="27" s="1"/>
  <c r="D101" i="27"/>
  <c r="G101" i="27" s="1"/>
  <c r="B102" i="27"/>
  <c r="E102" i="27" s="1"/>
  <c r="C102" i="27"/>
  <c r="F102" i="27" s="1"/>
  <c r="D102" i="27"/>
  <c r="G102" i="27" s="1"/>
  <c r="B103" i="27"/>
  <c r="E103" i="27" s="1"/>
  <c r="C103" i="27"/>
  <c r="F103" i="27" s="1"/>
  <c r="D103" i="27"/>
  <c r="G103" i="27" s="1"/>
  <c r="B104" i="27"/>
  <c r="E104" i="27" s="1"/>
  <c r="C104" i="27"/>
  <c r="F104" i="27" s="1"/>
  <c r="D104" i="27"/>
  <c r="G104" i="27" s="1"/>
  <c r="B105" i="27"/>
  <c r="E105" i="27" s="1"/>
  <c r="C105" i="27"/>
  <c r="F105" i="27" s="1"/>
  <c r="D105" i="27"/>
  <c r="G105" i="27" s="1"/>
  <c r="B106" i="27"/>
  <c r="E106" i="27" s="1"/>
  <c r="C106" i="27"/>
  <c r="F106" i="27" s="1"/>
  <c r="D106" i="27"/>
  <c r="G106" i="27" s="1"/>
  <c r="B107" i="27"/>
  <c r="E107" i="27" s="1"/>
  <c r="C107" i="27"/>
  <c r="F107" i="27" s="1"/>
  <c r="D107" i="27"/>
  <c r="G107" i="27" s="1"/>
  <c r="B108" i="27"/>
  <c r="E108" i="27" s="1"/>
  <c r="C108" i="27"/>
  <c r="F108" i="27" s="1"/>
  <c r="D108" i="27"/>
  <c r="G108" i="27" s="1"/>
  <c r="B109" i="27"/>
  <c r="E109" i="27" s="1"/>
  <c r="C109" i="27"/>
  <c r="F109" i="27" s="1"/>
  <c r="D109" i="27"/>
  <c r="G109" i="27" s="1"/>
  <c r="B110" i="27"/>
  <c r="E110" i="27" s="1"/>
  <c r="C110" i="27"/>
  <c r="F110" i="27" s="1"/>
  <c r="D110" i="27"/>
  <c r="B111" i="27"/>
  <c r="E111" i="27" s="1"/>
  <c r="C111" i="27"/>
  <c r="F111" i="27" s="1"/>
  <c r="D111" i="27"/>
  <c r="G111" i="27" s="1"/>
  <c r="B112" i="27"/>
  <c r="E112" i="27" s="1"/>
  <c r="C112" i="27"/>
  <c r="F112" i="27" s="1"/>
  <c r="D112" i="27"/>
  <c r="G112" i="27" s="1"/>
  <c r="B113" i="27"/>
  <c r="E113" i="27" s="1"/>
  <c r="C113" i="27"/>
  <c r="F113" i="27" s="1"/>
  <c r="D113" i="27"/>
  <c r="G113" i="27" s="1"/>
  <c r="B114" i="27"/>
  <c r="E114" i="27" s="1"/>
  <c r="H114" i="27" s="1"/>
  <c r="C114" i="27"/>
  <c r="F114" i="27" s="1"/>
  <c r="D114" i="27"/>
  <c r="G114" i="27" s="1"/>
  <c r="B115" i="27"/>
  <c r="E115" i="27" s="1"/>
  <c r="C115" i="27"/>
  <c r="F115" i="27" s="1"/>
  <c r="D115" i="27"/>
  <c r="G115" i="27" s="1"/>
  <c r="B116" i="27"/>
  <c r="E116" i="27" s="1"/>
  <c r="C116" i="27"/>
  <c r="F116" i="27" s="1"/>
  <c r="D116" i="27"/>
  <c r="G116" i="27" s="1"/>
  <c r="B117" i="27"/>
  <c r="E117" i="27" s="1"/>
  <c r="C117" i="27"/>
  <c r="F117" i="27" s="1"/>
  <c r="D117" i="27"/>
  <c r="G117" i="27" s="1"/>
  <c r="B118" i="27"/>
  <c r="E118" i="27" s="1"/>
  <c r="C118" i="27"/>
  <c r="F118" i="27" s="1"/>
  <c r="D118" i="27"/>
  <c r="G118" i="27" s="1"/>
  <c r="B119" i="27"/>
  <c r="E119" i="27" s="1"/>
  <c r="C119" i="27"/>
  <c r="F119" i="27" s="1"/>
  <c r="D119" i="27"/>
  <c r="G119" i="27" s="1"/>
  <c r="B120" i="27"/>
  <c r="E120" i="27" s="1"/>
  <c r="C120" i="27"/>
  <c r="F120" i="27" s="1"/>
  <c r="D120" i="27"/>
  <c r="G120" i="27" s="1"/>
  <c r="B121" i="27"/>
  <c r="E121" i="27" s="1"/>
  <c r="C121" i="27"/>
  <c r="F121" i="27" s="1"/>
  <c r="D121" i="27"/>
  <c r="G121" i="27" s="1"/>
  <c r="B122" i="27"/>
  <c r="E122" i="27" s="1"/>
  <c r="C122" i="27"/>
  <c r="F122" i="27" s="1"/>
  <c r="D122" i="27"/>
  <c r="G122" i="27" s="1"/>
  <c r="B123" i="27"/>
  <c r="E123" i="27" s="1"/>
  <c r="C123" i="27"/>
  <c r="F123" i="27" s="1"/>
  <c r="D123" i="27"/>
  <c r="G123" i="27" s="1"/>
  <c r="B124" i="27"/>
  <c r="E124" i="27" s="1"/>
  <c r="C124" i="27"/>
  <c r="F124" i="27" s="1"/>
  <c r="D124" i="27"/>
  <c r="G124" i="27" s="1"/>
  <c r="B125" i="27"/>
  <c r="E125" i="27" s="1"/>
  <c r="C125" i="27"/>
  <c r="F125" i="27" s="1"/>
  <c r="D125" i="27"/>
  <c r="G125" i="27" s="1"/>
  <c r="B126" i="27"/>
  <c r="E126" i="27" s="1"/>
  <c r="H126" i="27" s="1"/>
  <c r="C126" i="27"/>
  <c r="F126" i="27" s="1"/>
  <c r="D126" i="27"/>
  <c r="G126" i="27" s="1"/>
  <c r="B127" i="27"/>
  <c r="E127" i="27" s="1"/>
  <c r="C127" i="27"/>
  <c r="F127" i="27" s="1"/>
  <c r="D127" i="27"/>
  <c r="G127" i="27" s="1"/>
  <c r="B128" i="27"/>
  <c r="E128" i="27" s="1"/>
  <c r="C128" i="27"/>
  <c r="F128" i="27" s="1"/>
  <c r="D128" i="27"/>
  <c r="G128" i="27" s="1"/>
  <c r="B129" i="27"/>
  <c r="E129" i="27" s="1"/>
  <c r="C129" i="27"/>
  <c r="F129" i="27" s="1"/>
  <c r="D129" i="27"/>
  <c r="G129" i="27" s="1"/>
  <c r="B130" i="27"/>
  <c r="E130" i="27" s="1"/>
  <c r="C130" i="27"/>
  <c r="F130" i="27" s="1"/>
  <c r="D130" i="27"/>
  <c r="G130" i="27" s="1"/>
  <c r="B131" i="27"/>
  <c r="E131" i="27" s="1"/>
  <c r="C131" i="27"/>
  <c r="F131" i="27" s="1"/>
  <c r="D131" i="27"/>
  <c r="G131" i="27" s="1"/>
  <c r="B132" i="27"/>
  <c r="E132" i="27" s="1"/>
  <c r="C132" i="27"/>
  <c r="F132" i="27" s="1"/>
  <c r="D132" i="27"/>
  <c r="G132" i="27" s="1"/>
  <c r="B133" i="27"/>
  <c r="E133" i="27" s="1"/>
  <c r="C133" i="27"/>
  <c r="F133" i="27" s="1"/>
  <c r="D133" i="27"/>
  <c r="G133" i="27" s="1"/>
  <c r="B134" i="27"/>
  <c r="E134" i="27" s="1"/>
  <c r="C134" i="27"/>
  <c r="F134" i="27" s="1"/>
  <c r="D134" i="27"/>
  <c r="G134" i="27" s="1"/>
  <c r="B135" i="27"/>
  <c r="E135" i="27" s="1"/>
  <c r="C135" i="27"/>
  <c r="F135" i="27" s="1"/>
  <c r="D135" i="27"/>
  <c r="G135" i="27" s="1"/>
  <c r="B136" i="27"/>
  <c r="E136" i="27" s="1"/>
  <c r="C136" i="27"/>
  <c r="F136" i="27" s="1"/>
  <c r="D136" i="27"/>
  <c r="G136" i="27" s="1"/>
  <c r="B137" i="27"/>
  <c r="E137" i="27" s="1"/>
  <c r="C137" i="27"/>
  <c r="F137" i="27" s="1"/>
  <c r="D137" i="27"/>
  <c r="G137" i="27" s="1"/>
  <c r="B138" i="27"/>
  <c r="E138" i="27" s="1"/>
  <c r="H138" i="27" s="1"/>
  <c r="C138" i="27"/>
  <c r="F138" i="27" s="1"/>
  <c r="D138" i="27"/>
  <c r="G138" i="27" s="1"/>
  <c r="B139" i="27"/>
  <c r="E139" i="27" s="1"/>
  <c r="C139" i="27"/>
  <c r="F139" i="27" s="1"/>
  <c r="D139" i="27"/>
  <c r="G139" i="27" s="1"/>
  <c r="B140" i="27"/>
  <c r="E140" i="27" s="1"/>
  <c r="C140" i="27"/>
  <c r="F140" i="27" s="1"/>
  <c r="D140" i="27"/>
  <c r="G140" i="27" s="1"/>
  <c r="B141" i="27"/>
  <c r="E141" i="27" s="1"/>
  <c r="C141" i="27"/>
  <c r="F141" i="27" s="1"/>
  <c r="D141" i="27"/>
  <c r="G141" i="27" s="1"/>
  <c r="B142" i="27"/>
  <c r="E142" i="27" s="1"/>
  <c r="C142" i="27"/>
  <c r="F142" i="27" s="1"/>
  <c r="D142" i="27"/>
  <c r="G142" i="27" s="1"/>
  <c r="B143" i="27"/>
  <c r="E143" i="27" s="1"/>
  <c r="H143" i="27" s="1"/>
  <c r="C143" i="27"/>
  <c r="F143" i="27" s="1"/>
  <c r="D143" i="27"/>
  <c r="G143" i="27" s="1"/>
  <c r="B144" i="27"/>
  <c r="E144" i="27" s="1"/>
  <c r="C144" i="27"/>
  <c r="F144" i="27" s="1"/>
  <c r="D144" i="27"/>
  <c r="G144" i="27" s="1"/>
  <c r="D2" i="30"/>
  <c r="C2" i="30"/>
  <c r="B2" i="30"/>
  <c r="D2" i="29"/>
  <c r="G2" i="29" s="1"/>
  <c r="C2" i="29"/>
  <c r="F2" i="29" s="1"/>
  <c r="B2" i="29"/>
  <c r="E2" i="29" s="1"/>
  <c r="D2" i="28"/>
  <c r="G2" i="28" s="1"/>
  <c r="C2" i="28"/>
  <c r="F2" i="28" s="1"/>
  <c r="B2" i="28"/>
  <c r="E2" i="28" s="1"/>
  <c r="D2" i="27"/>
  <c r="G2" i="27" s="1"/>
  <c r="C2" i="27"/>
  <c r="F2" i="27" s="1"/>
  <c r="B2" i="27"/>
  <c r="E2" i="27" s="1"/>
  <c r="B3" i="26"/>
  <c r="E3" i="26" s="1"/>
  <c r="C3" i="26"/>
  <c r="F3" i="26" s="1"/>
  <c r="D3" i="26"/>
  <c r="G3" i="26" s="1"/>
  <c r="B4" i="26"/>
  <c r="E4" i="26" s="1"/>
  <c r="C4" i="26"/>
  <c r="F4" i="26" s="1"/>
  <c r="D4" i="26"/>
  <c r="G4" i="26" s="1"/>
  <c r="B5" i="26"/>
  <c r="E5" i="26" s="1"/>
  <c r="C5" i="26"/>
  <c r="F5" i="26" s="1"/>
  <c r="D5" i="26"/>
  <c r="G5" i="26" s="1"/>
  <c r="B6" i="26"/>
  <c r="E6" i="26" s="1"/>
  <c r="C6" i="26"/>
  <c r="F6" i="26" s="1"/>
  <c r="D6" i="26"/>
  <c r="G6" i="26" s="1"/>
  <c r="B7" i="26"/>
  <c r="E7" i="26" s="1"/>
  <c r="C7" i="26"/>
  <c r="F7" i="26" s="1"/>
  <c r="D7" i="26"/>
  <c r="G7" i="26" s="1"/>
  <c r="B8" i="26"/>
  <c r="E8" i="26" s="1"/>
  <c r="C8" i="26"/>
  <c r="F8" i="26" s="1"/>
  <c r="D8" i="26"/>
  <c r="G8" i="26" s="1"/>
  <c r="B9" i="26"/>
  <c r="E9" i="26" s="1"/>
  <c r="C9" i="26"/>
  <c r="F9" i="26" s="1"/>
  <c r="D9" i="26"/>
  <c r="G9" i="26" s="1"/>
  <c r="B10" i="26"/>
  <c r="E10" i="26" s="1"/>
  <c r="C10" i="26"/>
  <c r="F10" i="26" s="1"/>
  <c r="D10" i="26"/>
  <c r="G10" i="26" s="1"/>
  <c r="B11" i="26"/>
  <c r="E11" i="26" s="1"/>
  <c r="C11" i="26"/>
  <c r="F11" i="26" s="1"/>
  <c r="D11" i="26"/>
  <c r="G11" i="26" s="1"/>
  <c r="B12" i="26"/>
  <c r="E12" i="26" s="1"/>
  <c r="C12" i="26"/>
  <c r="F12" i="26" s="1"/>
  <c r="D12" i="26"/>
  <c r="G12" i="26" s="1"/>
  <c r="B13" i="26"/>
  <c r="E13" i="26" s="1"/>
  <c r="C13" i="26"/>
  <c r="F13" i="26" s="1"/>
  <c r="D13" i="26"/>
  <c r="G13" i="26" s="1"/>
  <c r="B14" i="26"/>
  <c r="E14" i="26" s="1"/>
  <c r="C14" i="26"/>
  <c r="F14" i="26" s="1"/>
  <c r="D14" i="26"/>
  <c r="G14" i="26" s="1"/>
  <c r="B15" i="26"/>
  <c r="E15" i="26" s="1"/>
  <c r="C15" i="26"/>
  <c r="F15" i="26" s="1"/>
  <c r="D15" i="26"/>
  <c r="G15" i="26" s="1"/>
  <c r="B16" i="26"/>
  <c r="E16" i="26" s="1"/>
  <c r="C16" i="26"/>
  <c r="F16" i="26" s="1"/>
  <c r="D16" i="26"/>
  <c r="G16" i="26" s="1"/>
  <c r="B17" i="26"/>
  <c r="E17" i="26" s="1"/>
  <c r="C17" i="26"/>
  <c r="F17" i="26" s="1"/>
  <c r="D17" i="26"/>
  <c r="G17" i="26" s="1"/>
  <c r="B18" i="26"/>
  <c r="E18" i="26" s="1"/>
  <c r="C18" i="26"/>
  <c r="F18" i="26" s="1"/>
  <c r="D18" i="26"/>
  <c r="G18" i="26" s="1"/>
  <c r="B19" i="26"/>
  <c r="E19" i="26" s="1"/>
  <c r="C19" i="26"/>
  <c r="F19" i="26" s="1"/>
  <c r="D19" i="26"/>
  <c r="G19" i="26" s="1"/>
  <c r="B20" i="26"/>
  <c r="E20" i="26" s="1"/>
  <c r="C20" i="26"/>
  <c r="F20" i="26" s="1"/>
  <c r="D20" i="26"/>
  <c r="G20" i="26" s="1"/>
  <c r="B21" i="26"/>
  <c r="E21" i="26" s="1"/>
  <c r="C21" i="26"/>
  <c r="F21" i="26" s="1"/>
  <c r="D21" i="26"/>
  <c r="G21" i="26" s="1"/>
  <c r="B22" i="26"/>
  <c r="E22" i="26" s="1"/>
  <c r="C22" i="26"/>
  <c r="F22" i="26" s="1"/>
  <c r="D22" i="26"/>
  <c r="G22" i="26" s="1"/>
  <c r="B23" i="26"/>
  <c r="E23" i="26" s="1"/>
  <c r="C23" i="26"/>
  <c r="F23" i="26" s="1"/>
  <c r="D23" i="26"/>
  <c r="G23" i="26" s="1"/>
  <c r="B24" i="26"/>
  <c r="E24" i="26" s="1"/>
  <c r="C24" i="26"/>
  <c r="F24" i="26" s="1"/>
  <c r="D24" i="26"/>
  <c r="G24" i="26" s="1"/>
  <c r="B25" i="26"/>
  <c r="E25" i="26" s="1"/>
  <c r="C25" i="26"/>
  <c r="F25" i="26" s="1"/>
  <c r="D25" i="26"/>
  <c r="G25" i="26" s="1"/>
  <c r="B26" i="26"/>
  <c r="E26" i="26" s="1"/>
  <c r="C26" i="26"/>
  <c r="F26" i="26" s="1"/>
  <c r="D26" i="26"/>
  <c r="G26" i="26" s="1"/>
  <c r="B27" i="26"/>
  <c r="E27" i="26" s="1"/>
  <c r="C27" i="26"/>
  <c r="F27" i="26" s="1"/>
  <c r="D27" i="26"/>
  <c r="G27" i="26" s="1"/>
  <c r="B28" i="26"/>
  <c r="E28" i="26" s="1"/>
  <c r="C28" i="26"/>
  <c r="F28" i="26" s="1"/>
  <c r="D28" i="26"/>
  <c r="G28" i="26" s="1"/>
  <c r="B29" i="26"/>
  <c r="E29" i="26" s="1"/>
  <c r="C29" i="26"/>
  <c r="F29" i="26" s="1"/>
  <c r="D29" i="26"/>
  <c r="G29" i="26" s="1"/>
  <c r="B30" i="26"/>
  <c r="E30" i="26" s="1"/>
  <c r="C30" i="26"/>
  <c r="F30" i="26" s="1"/>
  <c r="D30" i="26"/>
  <c r="G30" i="26" s="1"/>
  <c r="B31" i="26"/>
  <c r="E31" i="26" s="1"/>
  <c r="C31" i="26"/>
  <c r="F31" i="26" s="1"/>
  <c r="D31" i="26"/>
  <c r="G31" i="26" s="1"/>
  <c r="B32" i="26"/>
  <c r="E32" i="26" s="1"/>
  <c r="C32" i="26"/>
  <c r="F32" i="26" s="1"/>
  <c r="D32" i="26"/>
  <c r="G32" i="26" s="1"/>
  <c r="B33" i="26"/>
  <c r="E33" i="26" s="1"/>
  <c r="C33" i="26"/>
  <c r="F33" i="26" s="1"/>
  <c r="D33" i="26"/>
  <c r="G33" i="26" s="1"/>
  <c r="B34" i="26"/>
  <c r="E34" i="26" s="1"/>
  <c r="C34" i="26"/>
  <c r="F34" i="26" s="1"/>
  <c r="D34" i="26"/>
  <c r="G34" i="26" s="1"/>
  <c r="B35" i="26"/>
  <c r="E35" i="26" s="1"/>
  <c r="C35" i="26"/>
  <c r="F35" i="26" s="1"/>
  <c r="D35" i="26"/>
  <c r="G35" i="26" s="1"/>
  <c r="B36" i="26"/>
  <c r="E36" i="26" s="1"/>
  <c r="C36" i="26"/>
  <c r="F36" i="26" s="1"/>
  <c r="D36" i="26"/>
  <c r="G36" i="26" s="1"/>
  <c r="B37" i="26"/>
  <c r="E37" i="26" s="1"/>
  <c r="C37" i="26"/>
  <c r="F37" i="26" s="1"/>
  <c r="D37" i="26"/>
  <c r="G37" i="26" s="1"/>
  <c r="B38" i="26"/>
  <c r="E38" i="26" s="1"/>
  <c r="C38" i="26"/>
  <c r="F38" i="26" s="1"/>
  <c r="D38" i="26"/>
  <c r="G38" i="26" s="1"/>
  <c r="B39" i="26"/>
  <c r="E39" i="26" s="1"/>
  <c r="C39" i="26"/>
  <c r="F39" i="26" s="1"/>
  <c r="D39" i="26"/>
  <c r="G39" i="26" s="1"/>
  <c r="B40" i="26"/>
  <c r="E40" i="26" s="1"/>
  <c r="C40" i="26"/>
  <c r="F40" i="26" s="1"/>
  <c r="D40" i="26"/>
  <c r="G40" i="26" s="1"/>
  <c r="B41" i="26"/>
  <c r="E41" i="26" s="1"/>
  <c r="C41" i="26"/>
  <c r="F41" i="26" s="1"/>
  <c r="D41" i="26"/>
  <c r="G41" i="26" s="1"/>
  <c r="B42" i="26"/>
  <c r="E42" i="26" s="1"/>
  <c r="C42" i="26"/>
  <c r="F42" i="26" s="1"/>
  <c r="D42" i="26"/>
  <c r="G42" i="26" s="1"/>
  <c r="B43" i="26"/>
  <c r="E43" i="26" s="1"/>
  <c r="C43" i="26"/>
  <c r="F43" i="26" s="1"/>
  <c r="D43" i="26"/>
  <c r="G43" i="26" s="1"/>
  <c r="B44" i="26"/>
  <c r="E44" i="26" s="1"/>
  <c r="C44" i="26"/>
  <c r="F44" i="26" s="1"/>
  <c r="D44" i="26"/>
  <c r="G44" i="26" s="1"/>
  <c r="B45" i="26"/>
  <c r="E45" i="26" s="1"/>
  <c r="C45" i="26"/>
  <c r="F45" i="26" s="1"/>
  <c r="D45" i="26"/>
  <c r="G45" i="26" s="1"/>
  <c r="B46" i="26"/>
  <c r="E46" i="26" s="1"/>
  <c r="C46" i="26"/>
  <c r="F46" i="26" s="1"/>
  <c r="D46" i="26"/>
  <c r="G46" i="26" s="1"/>
  <c r="B47" i="26"/>
  <c r="E47" i="26" s="1"/>
  <c r="C47" i="26"/>
  <c r="F47" i="26" s="1"/>
  <c r="D47" i="26"/>
  <c r="G47" i="26" s="1"/>
  <c r="B48" i="26"/>
  <c r="E48" i="26" s="1"/>
  <c r="C48" i="26"/>
  <c r="F48" i="26" s="1"/>
  <c r="D48" i="26"/>
  <c r="G48" i="26" s="1"/>
  <c r="B49" i="26"/>
  <c r="E49" i="26" s="1"/>
  <c r="C49" i="26"/>
  <c r="F49" i="26" s="1"/>
  <c r="D49" i="26"/>
  <c r="G49" i="26" s="1"/>
  <c r="B50" i="26"/>
  <c r="E50" i="26" s="1"/>
  <c r="C50" i="26"/>
  <c r="F50" i="26" s="1"/>
  <c r="D50" i="26"/>
  <c r="G50" i="26" s="1"/>
  <c r="B51" i="26"/>
  <c r="E51" i="26" s="1"/>
  <c r="C51" i="26"/>
  <c r="F51" i="26" s="1"/>
  <c r="D51" i="26"/>
  <c r="G51" i="26" s="1"/>
  <c r="B52" i="26"/>
  <c r="E52" i="26" s="1"/>
  <c r="C52" i="26"/>
  <c r="F52" i="26" s="1"/>
  <c r="D52" i="26"/>
  <c r="G52" i="26" s="1"/>
  <c r="B53" i="26"/>
  <c r="E53" i="26" s="1"/>
  <c r="C53" i="26"/>
  <c r="F53" i="26" s="1"/>
  <c r="D53" i="26"/>
  <c r="G53" i="26" s="1"/>
  <c r="B54" i="26"/>
  <c r="E54" i="26" s="1"/>
  <c r="C54" i="26"/>
  <c r="F54" i="26" s="1"/>
  <c r="D54" i="26"/>
  <c r="G54" i="26" s="1"/>
  <c r="B55" i="26"/>
  <c r="E55" i="26" s="1"/>
  <c r="C55" i="26"/>
  <c r="F55" i="26" s="1"/>
  <c r="D55" i="26"/>
  <c r="G55" i="26" s="1"/>
  <c r="B56" i="26"/>
  <c r="E56" i="26" s="1"/>
  <c r="C56" i="26"/>
  <c r="F56" i="26" s="1"/>
  <c r="D56" i="26"/>
  <c r="G56" i="26" s="1"/>
  <c r="B57" i="26"/>
  <c r="E57" i="26" s="1"/>
  <c r="C57" i="26"/>
  <c r="F57" i="26" s="1"/>
  <c r="D57" i="26"/>
  <c r="G57" i="26" s="1"/>
  <c r="B58" i="26"/>
  <c r="E58" i="26" s="1"/>
  <c r="C58" i="26"/>
  <c r="F58" i="26" s="1"/>
  <c r="D58" i="26"/>
  <c r="G58" i="26" s="1"/>
  <c r="B59" i="26"/>
  <c r="E59" i="26" s="1"/>
  <c r="C59" i="26"/>
  <c r="F59" i="26" s="1"/>
  <c r="D59" i="26"/>
  <c r="G59" i="26" s="1"/>
  <c r="B60" i="26"/>
  <c r="E60" i="26" s="1"/>
  <c r="C60" i="26"/>
  <c r="F60" i="26" s="1"/>
  <c r="D60" i="26"/>
  <c r="G60" i="26" s="1"/>
  <c r="B61" i="26"/>
  <c r="E61" i="26" s="1"/>
  <c r="C61" i="26"/>
  <c r="F61" i="26" s="1"/>
  <c r="D61" i="26"/>
  <c r="G61" i="26" s="1"/>
  <c r="B62" i="26"/>
  <c r="E62" i="26" s="1"/>
  <c r="C62" i="26"/>
  <c r="F62" i="26" s="1"/>
  <c r="D62" i="26"/>
  <c r="G62" i="26" s="1"/>
  <c r="B63" i="26"/>
  <c r="E63" i="26" s="1"/>
  <c r="C63" i="26"/>
  <c r="F63" i="26" s="1"/>
  <c r="D63" i="26"/>
  <c r="G63" i="26" s="1"/>
  <c r="B64" i="26"/>
  <c r="E64" i="26" s="1"/>
  <c r="C64" i="26"/>
  <c r="F64" i="26" s="1"/>
  <c r="D64" i="26"/>
  <c r="G64" i="26" s="1"/>
  <c r="B65" i="26"/>
  <c r="E65" i="26" s="1"/>
  <c r="C65" i="26"/>
  <c r="F65" i="26" s="1"/>
  <c r="D65" i="26"/>
  <c r="G65" i="26" s="1"/>
  <c r="B66" i="26"/>
  <c r="E66" i="26" s="1"/>
  <c r="C66" i="26"/>
  <c r="F66" i="26" s="1"/>
  <c r="D66" i="26"/>
  <c r="G66" i="26" s="1"/>
  <c r="B67" i="26"/>
  <c r="E67" i="26" s="1"/>
  <c r="C67" i="26"/>
  <c r="F67" i="26" s="1"/>
  <c r="D67" i="26"/>
  <c r="G67" i="26" s="1"/>
  <c r="B68" i="26"/>
  <c r="E68" i="26" s="1"/>
  <c r="C68" i="26"/>
  <c r="F68" i="26" s="1"/>
  <c r="D68" i="26"/>
  <c r="G68" i="26" s="1"/>
  <c r="B69" i="26"/>
  <c r="E69" i="26" s="1"/>
  <c r="C69" i="26"/>
  <c r="F69" i="26" s="1"/>
  <c r="D69" i="26"/>
  <c r="G69" i="26" s="1"/>
  <c r="B70" i="26"/>
  <c r="E70" i="26" s="1"/>
  <c r="C70" i="26"/>
  <c r="F70" i="26" s="1"/>
  <c r="D70" i="26"/>
  <c r="G70" i="26" s="1"/>
  <c r="B71" i="26"/>
  <c r="E71" i="26" s="1"/>
  <c r="C71" i="26"/>
  <c r="F71" i="26" s="1"/>
  <c r="D71" i="26"/>
  <c r="G71" i="26" s="1"/>
  <c r="B72" i="26"/>
  <c r="E72" i="26" s="1"/>
  <c r="C72" i="26"/>
  <c r="F72" i="26" s="1"/>
  <c r="D72" i="26"/>
  <c r="G72" i="26" s="1"/>
  <c r="B73" i="26"/>
  <c r="E73" i="26" s="1"/>
  <c r="C73" i="26"/>
  <c r="F73" i="26" s="1"/>
  <c r="D73" i="26"/>
  <c r="G73" i="26" s="1"/>
  <c r="B74" i="26"/>
  <c r="E74" i="26" s="1"/>
  <c r="C74" i="26"/>
  <c r="F74" i="26" s="1"/>
  <c r="D74" i="26"/>
  <c r="G74" i="26" s="1"/>
  <c r="B75" i="26"/>
  <c r="E75" i="26" s="1"/>
  <c r="C75" i="26"/>
  <c r="F75" i="26" s="1"/>
  <c r="D75" i="26"/>
  <c r="G75" i="26" s="1"/>
  <c r="B76" i="26"/>
  <c r="E76" i="26" s="1"/>
  <c r="C76" i="26"/>
  <c r="F76" i="26" s="1"/>
  <c r="D76" i="26"/>
  <c r="G76" i="26" s="1"/>
  <c r="B77" i="26"/>
  <c r="E77" i="26" s="1"/>
  <c r="C77" i="26"/>
  <c r="F77" i="26" s="1"/>
  <c r="D77" i="26"/>
  <c r="G77" i="26" s="1"/>
  <c r="B78" i="26"/>
  <c r="E78" i="26" s="1"/>
  <c r="C78" i="26"/>
  <c r="F78" i="26" s="1"/>
  <c r="D78" i="26"/>
  <c r="G78" i="26" s="1"/>
  <c r="B79" i="26"/>
  <c r="E79" i="26" s="1"/>
  <c r="C79" i="26"/>
  <c r="F79" i="26" s="1"/>
  <c r="D79" i="26"/>
  <c r="G79" i="26" s="1"/>
  <c r="B80" i="26"/>
  <c r="E80" i="26" s="1"/>
  <c r="C80" i="26"/>
  <c r="F80" i="26" s="1"/>
  <c r="D80" i="26"/>
  <c r="G80" i="26" s="1"/>
  <c r="B81" i="26"/>
  <c r="E81" i="26" s="1"/>
  <c r="C81" i="26"/>
  <c r="F81" i="26" s="1"/>
  <c r="D81" i="26"/>
  <c r="G81" i="26" s="1"/>
  <c r="B82" i="26"/>
  <c r="E82" i="26" s="1"/>
  <c r="C82" i="26"/>
  <c r="F82" i="26" s="1"/>
  <c r="D82" i="26"/>
  <c r="G82" i="26" s="1"/>
  <c r="B83" i="26"/>
  <c r="E83" i="26" s="1"/>
  <c r="C83" i="26"/>
  <c r="F83" i="26" s="1"/>
  <c r="D83" i="26"/>
  <c r="G83" i="26" s="1"/>
  <c r="B84" i="26"/>
  <c r="E84" i="26" s="1"/>
  <c r="C84" i="26"/>
  <c r="F84" i="26" s="1"/>
  <c r="D84" i="26"/>
  <c r="G84" i="26" s="1"/>
  <c r="B85" i="26"/>
  <c r="E85" i="26" s="1"/>
  <c r="C85" i="26"/>
  <c r="F85" i="26" s="1"/>
  <c r="D85" i="26"/>
  <c r="G85" i="26" s="1"/>
  <c r="B86" i="26"/>
  <c r="E86" i="26" s="1"/>
  <c r="C86" i="26"/>
  <c r="F86" i="26" s="1"/>
  <c r="D86" i="26"/>
  <c r="G86" i="26" s="1"/>
  <c r="B87" i="26"/>
  <c r="E87" i="26" s="1"/>
  <c r="C87" i="26"/>
  <c r="F87" i="26" s="1"/>
  <c r="D87" i="26"/>
  <c r="G87" i="26" s="1"/>
  <c r="B88" i="26"/>
  <c r="E88" i="26" s="1"/>
  <c r="C88" i="26"/>
  <c r="F88" i="26" s="1"/>
  <c r="D88" i="26"/>
  <c r="G88" i="26" s="1"/>
  <c r="B89" i="26"/>
  <c r="E89" i="26" s="1"/>
  <c r="C89" i="26"/>
  <c r="F89" i="26" s="1"/>
  <c r="D89" i="26"/>
  <c r="G89" i="26" s="1"/>
  <c r="B90" i="26"/>
  <c r="E90" i="26" s="1"/>
  <c r="C90" i="26"/>
  <c r="F90" i="26" s="1"/>
  <c r="D90" i="26"/>
  <c r="G90" i="26" s="1"/>
  <c r="B91" i="26"/>
  <c r="E91" i="26" s="1"/>
  <c r="C91" i="26"/>
  <c r="F91" i="26" s="1"/>
  <c r="D91" i="26"/>
  <c r="G91" i="26" s="1"/>
  <c r="B92" i="26"/>
  <c r="E92" i="26" s="1"/>
  <c r="C92" i="26"/>
  <c r="F92" i="26" s="1"/>
  <c r="D92" i="26"/>
  <c r="G92" i="26" s="1"/>
  <c r="B93" i="26"/>
  <c r="E93" i="26" s="1"/>
  <c r="C93" i="26"/>
  <c r="F93" i="26" s="1"/>
  <c r="D93" i="26"/>
  <c r="G93" i="26" s="1"/>
  <c r="B94" i="26"/>
  <c r="E94" i="26" s="1"/>
  <c r="C94" i="26"/>
  <c r="F94" i="26" s="1"/>
  <c r="D94" i="26"/>
  <c r="G94" i="26" s="1"/>
  <c r="B95" i="26"/>
  <c r="E95" i="26" s="1"/>
  <c r="C95" i="26"/>
  <c r="F95" i="26" s="1"/>
  <c r="D95" i="26"/>
  <c r="G95" i="26" s="1"/>
  <c r="B96" i="26"/>
  <c r="E96" i="26" s="1"/>
  <c r="C96" i="26"/>
  <c r="F96" i="26" s="1"/>
  <c r="D96" i="26"/>
  <c r="G96" i="26" s="1"/>
  <c r="B97" i="26"/>
  <c r="E97" i="26" s="1"/>
  <c r="C97" i="26"/>
  <c r="F97" i="26" s="1"/>
  <c r="D97" i="26"/>
  <c r="G97" i="26" s="1"/>
  <c r="B98" i="26"/>
  <c r="E98" i="26" s="1"/>
  <c r="C98" i="26"/>
  <c r="F98" i="26" s="1"/>
  <c r="D98" i="26"/>
  <c r="G98" i="26" s="1"/>
  <c r="B99" i="26"/>
  <c r="E99" i="26" s="1"/>
  <c r="C99" i="26"/>
  <c r="F99" i="26" s="1"/>
  <c r="D99" i="26"/>
  <c r="G99" i="26" s="1"/>
  <c r="B100" i="26"/>
  <c r="E100" i="26" s="1"/>
  <c r="C100" i="26"/>
  <c r="F100" i="26" s="1"/>
  <c r="D100" i="26"/>
  <c r="G100" i="26" s="1"/>
  <c r="B101" i="26"/>
  <c r="E101" i="26" s="1"/>
  <c r="C101" i="26"/>
  <c r="F101" i="26" s="1"/>
  <c r="D101" i="26"/>
  <c r="G101" i="26" s="1"/>
  <c r="B102" i="26"/>
  <c r="E102" i="26" s="1"/>
  <c r="C102" i="26"/>
  <c r="F102" i="26" s="1"/>
  <c r="D102" i="26"/>
  <c r="G102" i="26" s="1"/>
  <c r="B103" i="26"/>
  <c r="E103" i="26" s="1"/>
  <c r="C103" i="26"/>
  <c r="F103" i="26" s="1"/>
  <c r="D103" i="26"/>
  <c r="G103" i="26" s="1"/>
  <c r="B104" i="26"/>
  <c r="E104" i="26" s="1"/>
  <c r="C104" i="26"/>
  <c r="F104" i="26" s="1"/>
  <c r="D104" i="26"/>
  <c r="G104" i="26" s="1"/>
  <c r="B105" i="26"/>
  <c r="E105" i="26" s="1"/>
  <c r="C105" i="26"/>
  <c r="F105" i="26" s="1"/>
  <c r="D105" i="26"/>
  <c r="G105" i="26" s="1"/>
  <c r="B106" i="26"/>
  <c r="E106" i="26" s="1"/>
  <c r="C106" i="26"/>
  <c r="F106" i="26" s="1"/>
  <c r="D106" i="26"/>
  <c r="G106" i="26" s="1"/>
  <c r="B107" i="26"/>
  <c r="E107" i="26" s="1"/>
  <c r="C107" i="26"/>
  <c r="F107" i="26" s="1"/>
  <c r="D107" i="26"/>
  <c r="G107" i="26" s="1"/>
  <c r="B108" i="26"/>
  <c r="E108" i="26" s="1"/>
  <c r="C108" i="26"/>
  <c r="F108" i="26" s="1"/>
  <c r="D108" i="26"/>
  <c r="G108" i="26" s="1"/>
  <c r="B109" i="26"/>
  <c r="E109" i="26" s="1"/>
  <c r="C109" i="26"/>
  <c r="F109" i="26" s="1"/>
  <c r="D109" i="26"/>
  <c r="G109" i="26" s="1"/>
  <c r="B110" i="26"/>
  <c r="E110" i="26" s="1"/>
  <c r="C110" i="26"/>
  <c r="F110" i="26" s="1"/>
  <c r="D110" i="26"/>
  <c r="G110" i="26" s="1"/>
  <c r="B111" i="26"/>
  <c r="E111" i="26" s="1"/>
  <c r="C111" i="26"/>
  <c r="F111" i="26" s="1"/>
  <c r="D111" i="26"/>
  <c r="G111" i="26" s="1"/>
  <c r="B112" i="26"/>
  <c r="E112" i="26" s="1"/>
  <c r="C112" i="26"/>
  <c r="F112" i="26" s="1"/>
  <c r="D112" i="26"/>
  <c r="G112" i="26" s="1"/>
  <c r="B113" i="26"/>
  <c r="E113" i="26" s="1"/>
  <c r="C113" i="26"/>
  <c r="F113" i="26" s="1"/>
  <c r="D113" i="26"/>
  <c r="G113" i="26" s="1"/>
  <c r="B114" i="26"/>
  <c r="E114" i="26" s="1"/>
  <c r="C114" i="26"/>
  <c r="F114" i="26" s="1"/>
  <c r="D114" i="26"/>
  <c r="G114" i="26" s="1"/>
  <c r="B115" i="26"/>
  <c r="E115" i="26" s="1"/>
  <c r="C115" i="26"/>
  <c r="F115" i="26" s="1"/>
  <c r="D115" i="26"/>
  <c r="G115" i="26" s="1"/>
  <c r="B116" i="26"/>
  <c r="E116" i="26" s="1"/>
  <c r="C116" i="26"/>
  <c r="F116" i="26" s="1"/>
  <c r="D116" i="26"/>
  <c r="G116" i="26" s="1"/>
  <c r="B117" i="26"/>
  <c r="E117" i="26" s="1"/>
  <c r="C117" i="26"/>
  <c r="F117" i="26" s="1"/>
  <c r="D117" i="26"/>
  <c r="G117" i="26" s="1"/>
  <c r="B118" i="26"/>
  <c r="E118" i="26" s="1"/>
  <c r="C118" i="26"/>
  <c r="F118" i="26" s="1"/>
  <c r="D118" i="26"/>
  <c r="G118" i="26" s="1"/>
  <c r="B119" i="26"/>
  <c r="E119" i="26" s="1"/>
  <c r="C119" i="26"/>
  <c r="F119" i="26" s="1"/>
  <c r="D119" i="26"/>
  <c r="G119" i="26" s="1"/>
  <c r="B120" i="26"/>
  <c r="E120" i="26" s="1"/>
  <c r="C120" i="26"/>
  <c r="F120" i="26" s="1"/>
  <c r="D120" i="26"/>
  <c r="G120" i="26" s="1"/>
  <c r="B121" i="26"/>
  <c r="E121" i="26" s="1"/>
  <c r="C121" i="26"/>
  <c r="F121" i="26" s="1"/>
  <c r="D121" i="26"/>
  <c r="G121" i="26" s="1"/>
  <c r="B122" i="26"/>
  <c r="E122" i="26" s="1"/>
  <c r="C122" i="26"/>
  <c r="F122" i="26" s="1"/>
  <c r="D122" i="26"/>
  <c r="G122" i="26" s="1"/>
  <c r="B123" i="26"/>
  <c r="E123" i="26" s="1"/>
  <c r="C123" i="26"/>
  <c r="F123" i="26" s="1"/>
  <c r="D123" i="26"/>
  <c r="G123" i="26" s="1"/>
  <c r="B124" i="26"/>
  <c r="E124" i="26" s="1"/>
  <c r="C124" i="26"/>
  <c r="F124" i="26" s="1"/>
  <c r="D124" i="26"/>
  <c r="G124" i="26" s="1"/>
  <c r="B125" i="26"/>
  <c r="E125" i="26" s="1"/>
  <c r="C125" i="26"/>
  <c r="F125" i="26" s="1"/>
  <c r="D125" i="26"/>
  <c r="G125" i="26" s="1"/>
  <c r="B126" i="26"/>
  <c r="E126" i="26" s="1"/>
  <c r="C126" i="26"/>
  <c r="F126" i="26" s="1"/>
  <c r="D126" i="26"/>
  <c r="G126" i="26" s="1"/>
  <c r="B127" i="26"/>
  <c r="E127" i="26" s="1"/>
  <c r="C127" i="26"/>
  <c r="F127" i="26" s="1"/>
  <c r="D127" i="26"/>
  <c r="G127" i="26" s="1"/>
  <c r="B128" i="26"/>
  <c r="E128" i="26" s="1"/>
  <c r="C128" i="26"/>
  <c r="F128" i="26" s="1"/>
  <c r="D128" i="26"/>
  <c r="G128" i="26" s="1"/>
  <c r="B129" i="26"/>
  <c r="E129" i="26" s="1"/>
  <c r="C129" i="26"/>
  <c r="F129" i="26" s="1"/>
  <c r="D129" i="26"/>
  <c r="G129" i="26" s="1"/>
  <c r="B130" i="26"/>
  <c r="E130" i="26" s="1"/>
  <c r="C130" i="26"/>
  <c r="F130" i="26" s="1"/>
  <c r="D130" i="26"/>
  <c r="G130" i="26" s="1"/>
  <c r="B131" i="26"/>
  <c r="E131" i="26" s="1"/>
  <c r="C131" i="26"/>
  <c r="F131" i="26" s="1"/>
  <c r="D131" i="26"/>
  <c r="G131" i="26" s="1"/>
  <c r="B132" i="26"/>
  <c r="E132" i="26" s="1"/>
  <c r="C132" i="26"/>
  <c r="F132" i="26" s="1"/>
  <c r="D132" i="26"/>
  <c r="G132" i="26" s="1"/>
  <c r="B133" i="26"/>
  <c r="E133" i="26" s="1"/>
  <c r="C133" i="26"/>
  <c r="F133" i="26" s="1"/>
  <c r="D133" i="26"/>
  <c r="G133" i="26" s="1"/>
  <c r="B134" i="26"/>
  <c r="E134" i="26" s="1"/>
  <c r="C134" i="26"/>
  <c r="F134" i="26" s="1"/>
  <c r="D134" i="26"/>
  <c r="G134" i="26" s="1"/>
  <c r="B135" i="26"/>
  <c r="E135" i="26" s="1"/>
  <c r="C135" i="26"/>
  <c r="F135" i="26" s="1"/>
  <c r="D135" i="26"/>
  <c r="G135" i="26" s="1"/>
  <c r="B136" i="26"/>
  <c r="E136" i="26" s="1"/>
  <c r="C136" i="26"/>
  <c r="F136" i="26" s="1"/>
  <c r="D136" i="26"/>
  <c r="G136" i="26" s="1"/>
  <c r="B137" i="26"/>
  <c r="E137" i="26" s="1"/>
  <c r="C137" i="26"/>
  <c r="F137" i="26" s="1"/>
  <c r="D137" i="26"/>
  <c r="G137" i="26" s="1"/>
  <c r="B138" i="26"/>
  <c r="E138" i="26" s="1"/>
  <c r="C138" i="26"/>
  <c r="F138" i="26" s="1"/>
  <c r="D138" i="26"/>
  <c r="G138" i="26" s="1"/>
  <c r="B139" i="26"/>
  <c r="E139" i="26" s="1"/>
  <c r="C139" i="26"/>
  <c r="F139" i="26" s="1"/>
  <c r="D139" i="26"/>
  <c r="G139" i="26" s="1"/>
  <c r="B140" i="26"/>
  <c r="E140" i="26" s="1"/>
  <c r="C140" i="26"/>
  <c r="F140" i="26" s="1"/>
  <c r="D140" i="26"/>
  <c r="G140" i="26" s="1"/>
  <c r="B141" i="26"/>
  <c r="E141" i="26" s="1"/>
  <c r="C141" i="26"/>
  <c r="F141" i="26" s="1"/>
  <c r="D141" i="26"/>
  <c r="G141" i="26" s="1"/>
  <c r="B142" i="26"/>
  <c r="E142" i="26" s="1"/>
  <c r="C142" i="26"/>
  <c r="F142" i="26" s="1"/>
  <c r="D142" i="26"/>
  <c r="G142" i="26" s="1"/>
  <c r="B143" i="26"/>
  <c r="E143" i="26" s="1"/>
  <c r="C143" i="26"/>
  <c r="F143" i="26" s="1"/>
  <c r="D143" i="26"/>
  <c r="G143" i="26" s="1"/>
  <c r="B144" i="26"/>
  <c r="E144" i="26" s="1"/>
  <c r="C144" i="26"/>
  <c r="F144" i="26" s="1"/>
  <c r="D144" i="26"/>
  <c r="G144" i="26" s="1"/>
  <c r="D2" i="26"/>
  <c r="G2" i="26" s="1"/>
  <c r="C2" i="26"/>
  <c r="F2" i="26" s="1"/>
  <c r="B2" i="26"/>
  <c r="E2" i="26" s="1"/>
  <c r="A10" i="25"/>
  <c r="A9" i="25"/>
  <c r="A8" i="25"/>
  <c r="A7" i="25"/>
  <c r="A6" i="25"/>
  <c r="A5" i="25"/>
  <c r="A4" i="25"/>
  <c r="A3" i="25"/>
  <c r="A2" i="25"/>
  <c r="A9" i="24"/>
  <c r="A8" i="24"/>
  <c r="A7" i="24"/>
  <c r="A6" i="24"/>
  <c r="A5" i="24"/>
  <c r="A4" i="24"/>
  <c r="A3" i="24"/>
  <c r="A2" i="24"/>
  <c r="A113" i="23"/>
  <c r="A112" i="23"/>
  <c r="A111" i="23"/>
  <c r="A110" i="23"/>
  <c r="A109" i="23"/>
  <c r="A108" i="23"/>
  <c r="A107" i="23"/>
  <c r="A106" i="23"/>
  <c r="A105" i="23"/>
  <c r="A104" i="23"/>
  <c r="A103" i="23"/>
  <c r="A102" i="23"/>
  <c r="A101" i="23"/>
  <c r="A100" i="23"/>
  <c r="A99" i="23"/>
  <c r="A98" i="23"/>
  <c r="A97" i="23"/>
  <c r="A96" i="23"/>
  <c r="A95" i="23"/>
  <c r="A94" i="23"/>
  <c r="A93" i="23"/>
  <c r="A92" i="23"/>
  <c r="A91" i="23"/>
  <c r="A90" i="23"/>
  <c r="A89" i="23"/>
  <c r="A88" i="23"/>
  <c r="A87" i="23"/>
  <c r="A86" i="23"/>
  <c r="A85" i="23"/>
  <c r="A84" i="23"/>
  <c r="A83" i="23"/>
  <c r="A82" i="23"/>
  <c r="A81" i="23"/>
  <c r="A80" i="23"/>
  <c r="A79" i="23"/>
  <c r="A78" i="23"/>
  <c r="A77" i="23"/>
  <c r="A76" i="23"/>
  <c r="A75" i="23"/>
  <c r="A74" i="23"/>
  <c r="A73" i="23"/>
  <c r="A72" i="23"/>
  <c r="A71" i="23"/>
  <c r="A70" i="23"/>
  <c r="A69" i="23"/>
  <c r="A68" i="23"/>
  <c r="A67" i="23"/>
  <c r="A66" i="23"/>
  <c r="A65" i="23"/>
  <c r="A64" i="23"/>
  <c r="A63" i="23"/>
  <c r="A62" i="23"/>
  <c r="A61" i="23"/>
  <c r="A60" i="23"/>
  <c r="A59" i="23"/>
  <c r="A58" i="23"/>
  <c r="A57" i="23"/>
  <c r="A56" i="23"/>
  <c r="A55" i="23"/>
  <c r="A54" i="23"/>
  <c r="A53" i="23"/>
  <c r="A52" i="23"/>
  <c r="A51" i="23"/>
  <c r="A50" i="23"/>
  <c r="A49" i="23"/>
  <c r="A48" i="23"/>
  <c r="A47" i="23"/>
  <c r="A46" i="23"/>
  <c r="A45" i="23"/>
  <c r="A44" i="23"/>
  <c r="A43" i="23"/>
  <c r="A42" i="23"/>
  <c r="A41" i="23"/>
  <c r="A40" i="23"/>
  <c r="A39" i="23"/>
  <c r="A38" i="23"/>
  <c r="A37" i="23"/>
  <c r="A36" i="23"/>
  <c r="A35" i="23"/>
  <c r="A34" i="23"/>
  <c r="A33" i="23"/>
  <c r="A32" i="23"/>
  <c r="A31" i="23"/>
  <c r="A30" i="23"/>
  <c r="A29" i="23"/>
  <c r="A28" i="23"/>
  <c r="A27" i="23"/>
  <c r="A26" i="23"/>
  <c r="A25" i="23"/>
  <c r="A24" i="23"/>
  <c r="A23" i="23"/>
  <c r="A22" i="23"/>
  <c r="A21" i="23"/>
  <c r="A20" i="23"/>
  <c r="A19" i="23"/>
  <c r="A18" i="23"/>
  <c r="A17" i="23"/>
  <c r="A16" i="23"/>
  <c r="A15" i="23"/>
  <c r="A14" i="23"/>
  <c r="A13" i="23"/>
  <c r="A12" i="23"/>
  <c r="A11" i="23"/>
  <c r="A10" i="23"/>
  <c r="A9" i="23"/>
  <c r="A8" i="23"/>
  <c r="A7" i="23"/>
  <c r="A6" i="23"/>
  <c r="A5" i="23"/>
  <c r="A4" i="23"/>
  <c r="A3" i="23"/>
  <c r="A2" i="23"/>
  <c r="A218" i="22"/>
  <c r="A217" i="22"/>
  <c r="A216" i="22"/>
  <c r="A215" i="22"/>
  <c r="A214" i="22"/>
  <c r="A213" i="22"/>
  <c r="A212" i="22"/>
  <c r="A211" i="22"/>
  <c r="A210" i="22"/>
  <c r="A209" i="22"/>
  <c r="A208" i="22"/>
  <c r="A207" i="22"/>
  <c r="A206" i="22"/>
  <c r="A205" i="22"/>
  <c r="A204" i="22"/>
  <c r="A203" i="22"/>
  <c r="A202" i="22"/>
  <c r="A201" i="22"/>
  <c r="A200" i="22"/>
  <c r="A199" i="22"/>
  <c r="A198" i="22"/>
  <c r="A197" i="22"/>
  <c r="A196" i="22"/>
  <c r="A195" i="22"/>
  <c r="A194" i="22"/>
  <c r="A193" i="22"/>
  <c r="A192" i="22"/>
  <c r="A191" i="22"/>
  <c r="A190" i="22"/>
  <c r="A189" i="22"/>
  <c r="A188" i="22"/>
  <c r="A187" i="22"/>
  <c r="A186" i="22"/>
  <c r="A185" i="22"/>
  <c r="A184" i="22"/>
  <c r="A183" i="22"/>
  <c r="A182" i="22"/>
  <c r="A181" i="22"/>
  <c r="A180" i="22"/>
  <c r="A179" i="22"/>
  <c r="A178" i="22"/>
  <c r="A177" i="22"/>
  <c r="A176" i="22"/>
  <c r="A175" i="22"/>
  <c r="A174" i="22"/>
  <c r="A173" i="22"/>
  <c r="A172" i="22"/>
  <c r="A171" i="22"/>
  <c r="A170" i="22"/>
  <c r="A169" i="22"/>
  <c r="A168" i="22"/>
  <c r="A167" i="22"/>
  <c r="A166" i="22"/>
  <c r="A165" i="22"/>
  <c r="A164" i="22"/>
  <c r="A163" i="22"/>
  <c r="A162" i="22"/>
  <c r="A161" i="22"/>
  <c r="A160" i="22"/>
  <c r="A159" i="22"/>
  <c r="A158" i="22"/>
  <c r="A157" i="22"/>
  <c r="A156" i="22"/>
  <c r="A155" i="22"/>
  <c r="A154" i="22"/>
  <c r="A153" i="22"/>
  <c r="A152" i="22"/>
  <c r="A151" i="22"/>
  <c r="A150" i="22"/>
  <c r="A149" i="22"/>
  <c r="A148" i="22"/>
  <c r="A147" i="22"/>
  <c r="A146" i="22"/>
  <c r="A145" i="22"/>
  <c r="A144" i="22"/>
  <c r="A143" i="22"/>
  <c r="A142" i="22"/>
  <c r="A141" i="22"/>
  <c r="A140" i="22"/>
  <c r="A139" i="22"/>
  <c r="A138" i="22"/>
  <c r="A137" i="22"/>
  <c r="A136" i="22"/>
  <c r="A135" i="22"/>
  <c r="A134" i="22"/>
  <c r="A133" i="22"/>
  <c r="A132" i="22"/>
  <c r="A131" i="22"/>
  <c r="A130" i="22"/>
  <c r="A129" i="22"/>
  <c r="A128" i="22"/>
  <c r="A127" i="22"/>
  <c r="A126" i="22"/>
  <c r="A125" i="22"/>
  <c r="A124" i="22"/>
  <c r="A123" i="22"/>
  <c r="A122" i="22"/>
  <c r="A121" i="22"/>
  <c r="A120" i="22"/>
  <c r="A119" i="22"/>
  <c r="A118" i="22"/>
  <c r="A117" i="22"/>
  <c r="A116" i="22"/>
  <c r="A115" i="22"/>
  <c r="A114" i="22"/>
  <c r="A113" i="22"/>
  <c r="A112" i="22"/>
  <c r="A111" i="22"/>
  <c r="A110" i="22"/>
  <c r="A109" i="22"/>
  <c r="A108" i="22"/>
  <c r="A107" i="22"/>
  <c r="A106" i="22"/>
  <c r="A105" i="22"/>
  <c r="A104" i="22"/>
  <c r="A103" i="22"/>
  <c r="A102" i="22"/>
  <c r="A101" i="22"/>
  <c r="A100" i="22"/>
  <c r="A99" i="22"/>
  <c r="A98" i="22"/>
  <c r="A97" i="22"/>
  <c r="A96" i="22"/>
  <c r="A95" i="22"/>
  <c r="A94" i="22"/>
  <c r="A93" i="22"/>
  <c r="A92" i="22"/>
  <c r="A91" i="22"/>
  <c r="A90" i="22"/>
  <c r="A89" i="22"/>
  <c r="A88" i="22"/>
  <c r="A87" i="22"/>
  <c r="A86" i="22"/>
  <c r="A85" i="22"/>
  <c r="A84" i="22"/>
  <c r="A83" i="22"/>
  <c r="A82" i="22"/>
  <c r="A81" i="22"/>
  <c r="A80" i="22"/>
  <c r="A79" i="22"/>
  <c r="A78" i="22"/>
  <c r="A77" i="22"/>
  <c r="A76" i="22"/>
  <c r="A75" i="22"/>
  <c r="A74" i="22"/>
  <c r="A73" i="22"/>
  <c r="A72" i="22"/>
  <c r="A71" i="22"/>
  <c r="A70" i="22"/>
  <c r="A69" i="22"/>
  <c r="A68" i="22"/>
  <c r="A67" i="22"/>
  <c r="A66" i="22"/>
  <c r="A65" i="22"/>
  <c r="A64" i="22"/>
  <c r="A63" i="22"/>
  <c r="A62" i="22"/>
  <c r="A61" i="22"/>
  <c r="A60" i="22"/>
  <c r="A59" i="22"/>
  <c r="A58" i="22"/>
  <c r="A57" i="22"/>
  <c r="A56" i="22"/>
  <c r="A55" i="22"/>
  <c r="A54" i="22"/>
  <c r="A53" i="22"/>
  <c r="A52" i="22"/>
  <c r="A51" i="22"/>
  <c r="A50" i="22"/>
  <c r="A49" i="22"/>
  <c r="A48" i="22"/>
  <c r="A47" i="22"/>
  <c r="A46" i="22"/>
  <c r="A45" i="22"/>
  <c r="A44" i="22"/>
  <c r="A43" i="22"/>
  <c r="A42" i="22"/>
  <c r="A41" i="22"/>
  <c r="A40" i="22"/>
  <c r="A39" i="22"/>
  <c r="A38" i="22"/>
  <c r="A37" i="22"/>
  <c r="A36" i="22"/>
  <c r="A35" i="22"/>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A7" i="22"/>
  <c r="A6" i="22"/>
  <c r="A5" i="22"/>
  <c r="A4" i="22"/>
  <c r="A3" i="22"/>
  <c r="A2" i="22"/>
  <c r="A160" i="21"/>
  <c r="A159" i="21"/>
  <c r="A158" i="21"/>
  <c r="A157" i="21"/>
  <c r="A156" i="21"/>
  <c r="A155" i="21"/>
  <c r="A154" i="21"/>
  <c r="A153" i="21"/>
  <c r="A152" i="21"/>
  <c r="A151" i="21"/>
  <c r="A150" i="21"/>
  <c r="A149" i="21"/>
  <c r="A148" i="21"/>
  <c r="A147" i="21"/>
  <c r="A146" i="21"/>
  <c r="A145" i="21"/>
  <c r="A144" i="21"/>
  <c r="A143" i="21"/>
  <c r="A142" i="21"/>
  <c r="A141" i="21"/>
  <c r="A140" i="21"/>
  <c r="A139" i="21"/>
  <c r="A138" i="21"/>
  <c r="A137" i="21"/>
  <c r="A136" i="21"/>
  <c r="A135" i="21"/>
  <c r="A134" i="21"/>
  <c r="A133" i="21"/>
  <c r="A132" i="21"/>
  <c r="A131" i="21"/>
  <c r="A130" i="21"/>
  <c r="A129" i="21"/>
  <c r="A128" i="21"/>
  <c r="A127" i="21"/>
  <c r="A126" i="21"/>
  <c r="A125" i="21"/>
  <c r="A124" i="21"/>
  <c r="A123" i="21"/>
  <c r="A122" i="21"/>
  <c r="A121" i="21"/>
  <c r="A120" i="21"/>
  <c r="A119" i="21"/>
  <c r="A118" i="21"/>
  <c r="A117" i="21"/>
  <c r="A116" i="21"/>
  <c r="A115" i="21"/>
  <c r="A114" i="21"/>
  <c r="A113" i="21"/>
  <c r="A112" i="21"/>
  <c r="A111" i="21"/>
  <c r="A110" i="21"/>
  <c r="A109" i="21"/>
  <c r="A108" i="21"/>
  <c r="A107" i="21"/>
  <c r="A106" i="21"/>
  <c r="A105" i="21"/>
  <c r="A104" i="21"/>
  <c r="A103" i="21"/>
  <c r="A102" i="21"/>
  <c r="A101" i="21"/>
  <c r="A100" i="21"/>
  <c r="A99" i="21"/>
  <c r="A98" i="21"/>
  <c r="A97" i="21"/>
  <c r="A96" i="21"/>
  <c r="A95" i="21"/>
  <c r="A94" i="21"/>
  <c r="A93" i="21"/>
  <c r="A92" i="21"/>
  <c r="A91" i="21"/>
  <c r="A90" i="21"/>
  <c r="A89" i="21"/>
  <c r="A88" i="21"/>
  <c r="A87" i="21"/>
  <c r="A86" i="21"/>
  <c r="A85" i="21"/>
  <c r="A84" i="21"/>
  <c r="A83" i="21"/>
  <c r="A82" i="21"/>
  <c r="A81" i="2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H4" i="26" l="1"/>
  <c r="J3" i="31"/>
  <c r="K3" i="31"/>
  <c r="L3" i="31"/>
  <c r="M3" i="31"/>
  <c r="L7" i="31"/>
  <c r="M7" i="31"/>
  <c r="J7" i="31"/>
  <c r="K7" i="31"/>
  <c r="J23" i="31"/>
  <c r="L23" i="31"/>
  <c r="M23" i="31"/>
  <c r="K23" i="31"/>
  <c r="L31" i="31"/>
  <c r="M31" i="31"/>
  <c r="J31" i="31"/>
  <c r="K31" i="31"/>
  <c r="J51" i="31"/>
  <c r="K51" i="31"/>
  <c r="L51" i="31"/>
  <c r="M51" i="31"/>
  <c r="J59" i="31"/>
  <c r="L59" i="31"/>
  <c r="M59" i="31"/>
  <c r="K59" i="31"/>
  <c r="J71" i="31"/>
  <c r="L71" i="31"/>
  <c r="M71" i="31"/>
  <c r="K71" i="31"/>
  <c r="J83" i="31"/>
  <c r="L83" i="31"/>
  <c r="M83" i="31"/>
  <c r="K83" i="31"/>
  <c r="J99" i="31"/>
  <c r="K99" i="31"/>
  <c r="L99" i="31"/>
  <c r="M99" i="31"/>
  <c r="L103" i="31"/>
  <c r="M103" i="31"/>
  <c r="J103" i="31"/>
  <c r="K103" i="31"/>
  <c r="J111" i="31"/>
  <c r="K111" i="31"/>
  <c r="L111" i="31"/>
  <c r="M111" i="31"/>
  <c r="J119" i="31"/>
  <c r="L119" i="31"/>
  <c r="M119" i="31"/>
  <c r="K119" i="31"/>
  <c r="L127" i="31"/>
  <c r="M127" i="31"/>
  <c r="J127" i="31"/>
  <c r="K127" i="31"/>
  <c r="J131" i="31"/>
  <c r="L131" i="31"/>
  <c r="M131" i="31"/>
  <c r="K131" i="31"/>
  <c r="J135" i="31"/>
  <c r="K135" i="31"/>
  <c r="L135" i="31"/>
  <c r="M135" i="31"/>
  <c r="L139" i="31"/>
  <c r="M139" i="31"/>
  <c r="J139" i="31"/>
  <c r="K139" i="31"/>
  <c r="J105" i="31"/>
  <c r="K105" i="31"/>
  <c r="L105" i="31"/>
  <c r="M105" i="31"/>
  <c r="H91" i="31"/>
  <c r="H5" i="31"/>
  <c r="J123" i="31"/>
  <c r="K123" i="31"/>
  <c r="L123" i="31"/>
  <c r="M123" i="31"/>
  <c r="J41" i="31"/>
  <c r="L41" i="31"/>
  <c r="M41" i="31"/>
  <c r="K41" i="31"/>
  <c r="L4" i="31"/>
  <c r="M4" i="31"/>
  <c r="J4" i="31"/>
  <c r="K4" i="31"/>
  <c r="J8" i="31"/>
  <c r="L8" i="31"/>
  <c r="M8" i="31"/>
  <c r="K8" i="31"/>
  <c r="J12" i="31"/>
  <c r="K12" i="31"/>
  <c r="L12" i="31"/>
  <c r="M12" i="31"/>
  <c r="L16" i="31"/>
  <c r="M16" i="31"/>
  <c r="J16" i="31"/>
  <c r="K16" i="31"/>
  <c r="J24" i="31"/>
  <c r="K24" i="31"/>
  <c r="L24" i="31"/>
  <c r="M24" i="31"/>
  <c r="H28" i="31"/>
  <c r="J32" i="31"/>
  <c r="L32" i="31"/>
  <c r="M32" i="31"/>
  <c r="K32" i="31"/>
  <c r="J36" i="31"/>
  <c r="K36" i="31"/>
  <c r="L36" i="31"/>
  <c r="M36" i="31"/>
  <c r="L40" i="31"/>
  <c r="M40" i="31"/>
  <c r="J40" i="31"/>
  <c r="K40" i="31"/>
  <c r="J44" i="31"/>
  <c r="L44" i="31"/>
  <c r="M44" i="31"/>
  <c r="K44" i="31"/>
  <c r="J48" i="31"/>
  <c r="K48" i="31"/>
  <c r="L48" i="31"/>
  <c r="M48" i="31"/>
  <c r="J56" i="31"/>
  <c r="L56" i="31"/>
  <c r="M56" i="31"/>
  <c r="K56" i="31"/>
  <c r="J60" i="31"/>
  <c r="K60" i="31"/>
  <c r="L60" i="31"/>
  <c r="M60" i="31"/>
  <c r="L64" i="31"/>
  <c r="M64" i="31"/>
  <c r="J64" i="31"/>
  <c r="K64" i="31"/>
  <c r="H68" i="31"/>
  <c r="H72" i="31"/>
  <c r="H76" i="31"/>
  <c r="J80" i="31"/>
  <c r="L80" i="31"/>
  <c r="M80" i="31"/>
  <c r="K80" i="31"/>
  <c r="H84" i="31"/>
  <c r="H88" i="31"/>
  <c r="J96" i="31"/>
  <c r="K96" i="31"/>
  <c r="L96" i="31"/>
  <c r="M96" i="31"/>
  <c r="J104" i="31"/>
  <c r="L104" i="31"/>
  <c r="M104" i="31"/>
  <c r="K104" i="31"/>
  <c r="J108" i="31"/>
  <c r="K108" i="31"/>
  <c r="L108" i="31"/>
  <c r="M108" i="31"/>
  <c r="L112" i="31"/>
  <c r="M112" i="31"/>
  <c r="J112" i="31"/>
  <c r="K112" i="31"/>
  <c r="J116" i="31"/>
  <c r="L116" i="31"/>
  <c r="M116" i="31"/>
  <c r="K116" i="31"/>
  <c r="J120" i="31"/>
  <c r="K120" i="31"/>
  <c r="L120" i="31"/>
  <c r="M120" i="31"/>
  <c r="L124" i="31"/>
  <c r="M124" i="31"/>
  <c r="J124" i="31"/>
  <c r="K124" i="31"/>
  <c r="J128" i="31"/>
  <c r="L128" i="31"/>
  <c r="M128" i="31"/>
  <c r="K128" i="31"/>
  <c r="J132" i="31"/>
  <c r="K132" i="31"/>
  <c r="L132" i="31"/>
  <c r="M132" i="31"/>
  <c r="L136" i="31"/>
  <c r="M136" i="31"/>
  <c r="J136" i="31"/>
  <c r="K136" i="31"/>
  <c r="J140" i="31"/>
  <c r="L140" i="31"/>
  <c r="M140" i="31"/>
  <c r="K140" i="31"/>
  <c r="J144" i="31"/>
  <c r="K144" i="31"/>
  <c r="L144" i="31"/>
  <c r="M144" i="31"/>
  <c r="H89" i="31"/>
  <c r="H57" i="31"/>
  <c r="J107" i="31"/>
  <c r="L107" i="31"/>
  <c r="M107" i="31"/>
  <c r="K107" i="31"/>
  <c r="L115" i="31"/>
  <c r="M115" i="31"/>
  <c r="J115" i="31"/>
  <c r="K115" i="31"/>
  <c r="H100" i="31"/>
  <c r="J113" i="31"/>
  <c r="L113" i="31"/>
  <c r="M113" i="31"/>
  <c r="K113" i="31"/>
  <c r="L121" i="31"/>
  <c r="M121" i="31"/>
  <c r="J121" i="31"/>
  <c r="K121" i="31"/>
  <c r="J125" i="31"/>
  <c r="L125" i="31"/>
  <c r="M125" i="31"/>
  <c r="K125" i="31"/>
  <c r="J129" i="31"/>
  <c r="K129" i="31"/>
  <c r="L129" i="31"/>
  <c r="M129" i="31"/>
  <c r="L133" i="31"/>
  <c r="M133" i="31"/>
  <c r="J133" i="31"/>
  <c r="K133" i="31"/>
  <c r="J137" i="31"/>
  <c r="L137" i="31"/>
  <c r="M137" i="31"/>
  <c r="K137" i="31"/>
  <c r="J141" i="31"/>
  <c r="K141" i="31"/>
  <c r="L141" i="31"/>
  <c r="M141" i="31"/>
  <c r="H35" i="31"/>
  <c r="J75" i="31"/>
  <c r="K75" i="31"/>
  <c r="L75" i="31"/>
  <c r="M75" i="31"/>
  <c r="J9" i="31"/>
  <c r="K9" i="31"/>
  <c r="L9" i="31"/>
  <c r="M9" i="31"/>
  <c r="J21" i="31"/>
  <c r="K21" i="31"/>
  <c r="L21" i="31"/>
  <c r="M21" i="31"/>
  <c r="J29" i="31"/>
  <c r="L29" i="31"/>
  <c r="M29" i="31"/>
  <c r="K29" i="31"/>
  <c r="L37" i="31"/>
  <c r="M37" i="31"/>
  <c r="J37" i="31"/>
  <c r="K37" i="31"/>
  <c r="L49" i="31"/>
  <c r="M49" i="31"/>
  <c r="J49" i="31"/>
  <c r="K49" i="31"/>
  <c r="L61" i="31"/>
  <c r="M61" i="31"/>
  <c r="J61" i="31"/>
  <c r="K61" i="31"/>
  <c r="J77" i="31"/>
  <c r="L77" i="31"/>
  <c r="M77" i="31"/>
  <c r="K77" i="31"/>
  <c r="L85" i="31"/>
  <c r="M85" i="31"/>
  <c r="J85" i="31"/>
  <c r="K85" i="31"/>
  <c r="L97" i="31"/>
  <c r="M97" i="31"/>
  <c r="J97" i="31"/>
  <c r="K97" i="31"/>
  <c r="J101" i="31"/>
  <c r="L101" i="31"/>
  <c r="M101" i="31"/>
  <c r="K101" i="31"/>
  <c r="J117" i="31"/>
  <c r="K117" i="31"/>
  <c r="L117" i="31"/>
  <c r="M117" i="31"/>
  <c r="H52" i="31"/>
  <c r="L13" i="31"/>
  <c r="M13" i="31"/>
  <c r="J13" i="31"/>
  <c r="K13" i="31"/>
  <c r="J17" i="31"/>
  <c r="L17" i="31"/>
  <c r="M17" i="31"/>
  <c r="K17" i="31"/>
  <c r="L25" i="31"/>
  <c r="M25" i="31"/>
  <c r="J25" i="31"/>
  <c r="K25" i="31"/>
  <c r="J33" i="31"/>
  <c r="K33" i="31"/>
  <c r="L33" i="31"/>
  <c r="M33" i="31"/>
  <c r="J45" i="31"/>
  <c r="K45" i="31"/>
  <c r="L45" i="31"/>
  <c r="M45" i="31"/>
  <c r="J53" i="31"/>
  <c r="L53" i="31"/>
  <c r="M53" i="31"/>
  <c r="K53" i="31"/>
  <c r="J69" i="31"/>
  <c r="K69" i="31"/>
  <c r="L69" i="31"/>
  <c r="M69" i="31"/>
  <c r="L73" i="31"/>
  <c r="M73" i="31"/>
  <c r="J73" i="31"/>
  <c r="K73" i="31"/>
  <c r="J81" i="31"/>
  <c r="K81" i="31"/>
  <c r="L81" i="31"/>
  <c r="M81" i="31"/>
  <c r="J93" i="31"/>
  <c r="K93" i="31"/>
  <c r="L93" i="31"/>
  <c r="M93" i="31"/>
  <c r="L109" i="31"/>
  <c r="M109" i="31"/>
  <c r="J109" i="31"/>
  <c r="K109" i="31"/>
  <c r="H65" i="31"/>
  <c r="L67" i="31"/>
  <c r="M67" i="31"/>
  <c r="J67" i="31"/>
  <c r="K67" i="31"/>
  <c r="J6" i="31"/>
  <c r="K6" i="31"/>
  <c r="L6" i="31"/>
  <c r="M6" i="31"/>
  <c r="L10" i="31"/>
  <c r="M10" i="31"/>
  <c r="J10" i="31"/>
  <c r="K10" i="31"/>
  <c r="J14" i="31"/>
  <c r="L14" i="31"/>
  <c r="M14" i="31"/>
  <c r="K14" i="31"/>
  <c r="L22" i="31"/>
  <c r="M22" i="31"/>
  <c r="J22" i="31"/>
  <c r="K22" i="31"/>
  <c r="J30" i="31"/>
  <c r="K30" i="31"/>
  <c r="L30" i="31"/>
  <c r="M30" i="31"/>
  <c r="L34" i="31"/>
  <c r="M34" i="31"/>
  <c r="J34" i="31"/>
  <c r="K34" i="31"/>
  <c r="J38" i="31"/>
  <c r="L38" i="31"/>
  <c r="M38" i="31"/>
  <c r="K38" i="31"/>
  <c r="J42" i="31"/>
  <c r="K42" i="31"/>
  <c r="L42" i="31"/>
  <c r="M42" i="31"/>
  <c r="L46" i="31"/>
  <c r="M46" i="31"/>
  <c r="J46" i="31"/>
  <c r="K46" i="31"/>
  <c r="J50" i="31"/>
  <c r="L50" i="31"/>
  <c r="M50" i="31"/>
  <c r="K50" i="31"/>
  <c r="J54" i="31"/>
  <c r="K54" i="31"/>
  <c r="L54" i="31"/>
  <c r="M54" i="31"/>
  <c r="L58" i="31"/>
  <c r="M58" i="31"/>
  <c r="J58" i="31"/>
  <c r="K58" i="31"/>
  <c r="J62" i="31"/>
  <c r="L62" i="31"/>
  <c r="M62" i="31"/>
  <c r="K62" i="31"/>
  <c r="J66" i="31"/>
  <c r="K66" i="31"/>
  <c r="L66" i="31"/>
  <c r="M66" i="31"/>
  <c r="L70" i="31"/>
  <c r="M70" i="31"/>
  <c r="J70" i="31"/>
  <c r="K70" i="31"/>
  <c r="J74" i="31"/>
  <c r="L74" i="31"/>
  <c r="M74" i="31"/>
  <c r="K74" i="31"/>
  <c r="J78" i="31"/>
  <c r="K78" i="31"/>
  <c r="L78" i="31"/>
  <c r="M78" i="31"/>
  <c r="L82" i="31"/>
  <c r="M82" i="31"/>
  <c r="J82" i="31"/>
  <c r="K82" i="31"/>
  <c r="J86" i="31"/>
  <c r="L86" i="31"/>
  <c r="M86" i="31"/>
  <c r="K86" i="31"/>
  <c r="J90" i="31"/>
  <c r="K90" i="31"/>
  <c r="L90" i="31"/>
  <c r="M90" i="31"/>
  <c r="L94" i="31"/>
  <c r="M94" i="31"/>
  <c r="J94" i="31"/>
  <c r="K94" i="31"/>
  <c r="J98" i="31"/>
  <c r="L98" i="31"/>
  <c r="M98" i="31"/>
  <c r="K98" i="31"/>
  <c r="J102" i="31"/>
  <c r="K102" i="31"/>
  <c r="L102" i="31"/>
  <c r="M102" i="31"/>
  <c r="L106" i="31"/>
  <c r="M106" i="31"/>
  <c r="J106" i="31"/>
  <c r="K106" i="31"/>
  <c r="J110" i="31"/>
  <c r="L110" i="31"/>
  <c r="M110" i="31"/>
  <c r="K110" i="31"/>
  <c r="J114" i="31"/>
  <c r="K114" i="31"/>
  <c r="L114" i="31"/>
  <c r="M114" i="31"/>
  <c r="L118" i="31"/>
  <c r="M118" i="31"/>
  <c r="J118" i="31"/>
  <c r="K118" i="31"/>
  <c r="J122" i="31"/>
  <c r="L122" i="31"/>
  <c r="M122" i="31"/>
  <c r="K122" i="31"/>
  <c r="J126" i="31"/>
  <c r="K126" i="31"/>
  <c r="L126" i="31"/>
  <c r="M126" i="31"/>
  <c r="L130" i="31"/>
  <c r="M130" i="31"/>
  <c r="J130" i="31"/>
  <c r="K130" i="31"/>
  <c r="J134" i="31"/>
  <c r="L134" i="31"/>
  <c r="M134" i="31"/>
  <c r="K134" i="31"/>
  <c r="H138" i="31"/>
  <c r="H142" i="31"/>
  <c r="H143" i="31"/>
  <c r="H11" i="31"/>
  <c r="J26" i="31"/>
  <c r="L26" i="31"/>
  <c r="M26" i="31"/>
  <c r="K26" i="31"/>
  <c r="H95" i="31"/>
  <c r="H79" i="31"/>
  <c r="H47" i="31"/>
  <c r="L55" i="31"/>
  <c r="M55" i="31"/>
  <c r="J55" i="31"/>
  <c r="K55" i="31"/>
  <c r="J18" i="31"/>
  <c r="K18" i="31"/>
  <c r="L18" i="31"/>
  <c r="M18" i="31"/>
  <c r="H92" i="31"/>
  <c r="H87" i="31"/>
  <c r="H43" i="31"/>
  <c r="H15" i="31"/>
  <c r="H19" i="31"/>
  <c r="H39" i="31"/>
  <c r="H20" i="31"/>
  <c r="H27" i="31"/>
  <c r="H63" i="31"/>
  <c r="H2" i="31"/>
  <c r="Q4" i="30"/>
  <c r="H142" i="29"/>
  <c r="H138" i="29"/>
  <c r="J138" i="29" s="1"/>
  <c r="H134" i="29"/>
  <c r="H130" i="29"/>
  <c r="J130" i="29" s="1"/>
  <c r="H126" i="29"/>
  <c r="H122" i="29"/>
  <c r="H118" i="29"/>
  <c r="J118" i="29" s="1"/>
  <c r="H114" i="29"/>
  <c r="H110" i="29"/>
  <c r="H106" i="29"/>
  <c r="H102" i="29"/>
  <c r="H98" i="29"/>
  <c r="J98" i="29" s="1"/>
  <c r="H94" i="29"/>
  <c r="H90" i="29"/>
  <c r="H86" i="29"/>
  <c r="J86" i="29" s="1"/>
  <c r="H82" i="29"/>
  <c r="H78" i="29"/>
  <c r="H74" i="29"/>
  <c r="J74" i="29" s="1"/>
  <c r="H70" i="29"/>
  <c r="H19" i="29"/>
  <c r="H141" i="29"/>
  <c r="H137" i="29"/>
  <c r="H133" i="29"/>
  <c r="H129" i="29"/>
  <c r="K129" i="29" s="1"/>
  <c r="H125" i="29"/>
  <c r="H121" i="29"/>
  <c r="J121" i="29" s="1"/>
  <c r="H117" i="29"/>
  <c r="H113" i="29"/>
  <c r="H43" i="29"/>
  <c r="H12" i="29"/>
  <c r="H56" i="29"/>
  <c r="J56" i="29" s="1"/>
  <c r="J115" i="29"/>
  <c r="L115" i="29"/>
  <c r="M115" i="29"/>
  <c r="K115" i="29"/>
  <c r="J107" i="29"/>
  <c r="M107" i="29"/>
  <c r="L107" i="29"/>
  <c r="K107" i="29"/>
  <c r="J103" i="29"/>
  <c r="L103" i="29"/>
  <c r="M103" i="29"/>
  <c r="K103" i="29"/>
  <c r="J95" i="29"/>
  <c r="K95" i="29"/>
  <c r="L95" i="29"/>
  <c r="M95" i="29"/>
  <c r="J91" i="29"/>
  <c r="K91" i="29"/>
  <c r="L91" i="29"/>
  <c r="M91" i="29"/>
  <c r="J87" i="29"/>
  <c r="K87" i="29"/>
  <c r="L87" i="29"/>
  <c r="M87" i="29"/>
  <c r="J75" i="29"/>
  <c r="K75" i="29"/>
  <c r="L75" i="29"/>
  <c r="M75" i="29"/>
  <c r="J47" i="29"/>
  <c r="K47" i="29"/>
  <c r="L47" i="29"/>
  <c r="M47" i="29"/>
  <c r="J43" i="29"/>
  <c r="K43" i="29"/>
  <c r="L43" i="29"/>
  <c r="M43" i="29"/>
  <c r="J39" i="29"/>
  <c r="K39" i="29"/>
  <c r="L39" i="29"/>
  <c r="M39" i="29"/>
  <c r="J31" i="29"/>
  <c r="K31" i="29"/>
  <c r="L31" i="29"/>
  <c r="M31" i="29"/>
  <c r="J27" i="29"/>
  <c r="K27" i="29"/>
  <c r="L27" i="29"/>
  <c r="M27" i="29"/>
  <c r="J23" i="29"/>
  <c r="K23" i="29"/>
  <c r="L23" i="29"/>
  <c r="M23" i="29"/>
  <c r="J19" i="29"/>
  <c r="K19" i="29"/>
  <c r="L19" i="29"/>
  <c r="M19" i="29"/>
  <c r="J15" i="29"/>
  <c r="K15" i="29"/>
  <c r="L15" i="29"/>
  <c r="M15" i="29"/>
  <c r="J11" i="29"/>
  <c r="K11" i="29"/>
  <c r="L11" i="29"/>
  <c r="M11" i="29"/>
  <c r="J7" i="29"/>
  <c r="K7" i="29"/>
  <c r="L7" i="29"/>
  <c r="M7" i="29"/>
  <c r="J3" i="29"/>
  <c r="K3" i="29"/>
  <c r="L3" i="29"/>
  <c r="M3" i="29"/>
  <c r="J111" i="29"/>
  <c r="K111" i="29"/>
  <c r="L111" i="29"/>
  <c r="M111" i="29"/>
  <c r="J99" i="29"/>
  <c r="K99" i="29"/>
  <c r="L99" i="29"/>
  <c r="M99" i="29"/>
  <c r="J35" i="29"/>
  <c r="K35" i="29"/>
  <c r="L35" i="29"/>
  <c r="M35" i="29"/>
  <c r="J131" i="29"/>
  <c r="K131" i="29"/>
  <c r="L131" i="29"/>
  <c r="M131" i="29"/>
  <c r="J51" i="29"/>
  <c r="K51" i="29"/>
  <c r="L51" i="29"/>
  <c r="M51" i="29"/>
  <c r="J134" i="29"/>
  <c r="M134" i="29"/>
  <c r="K134" i="29"/>
  <c r="L134" i="29"/>
  <c r="L130" i="29"/>
  <c r="J126" i="29"/>
  <c r="K126" i="29"/>
  <c r="L126" i="29"/>
  <c r="M126" i="29"/>
  <c r="J122" i="29"/>
  <c r="K122" i="29"/>
  <c r="L122" i="29"/>
  <c r="M122" i="29"/>
  <c r="L118" i="29"/>
  <c r="J106" i="29"/>
  <c r="L106" i="29"/>
  <c r="M106" i="29"/>
  <c r="K106" i="29"/>
  <c r="J102" i="29"/>
  <c r="K102" i="29"/>
  <c r="L102" i="29"/>
  <c r="M102" i="29"/>
  <c r="J94" i="29"/>
  <c r="K94" i="29"/>
  <c r="L94" i="29"/>
  <c r="M94" i="29"/>
  <c r="J90" i="29"/>
  <c r="K90" i="29"/>
  <c r="L90" i="29"/>
  <c r="M90" i="29"/>
  <c r="M86" i="29"/>
  <c r="J82" i="29"/>
  <c r="K82" i="29"/>
  <c r="L82" i="29"/>
  <c r="M82" i="29"/>
  <c r="J78" i="29"/>
  <c r="K78" i="29"/>
  <c r="L78" i="29"/>
  <c r="M78" i="29"/>
  <c r="M74" i="29"/>
  <c r="J70" i="29"/>
  <c r="K70" i="29"/>
  <c r="L70" i="29"/>
  <c r="M70" i="29"/>
  <c r="H66" i="29"/>
  <c r="H62" i="29"/>
  <c r="H58" i="29"/>
  <c r="H54" i="29"/>
  <c r="H46" i="29"/>
  <c r="H42" i="29"/>
  <c r="H34" i="29"/>
  <c r="H30" i="29"/>
  <c r="H22" i="29"/>
  <c r="H18" i="29"/>
  <c r="H10" i="29"/>
  <c r="H6" i="29"/>
  <c r="J114" i="29"/>
  <c r="K114" i="29"/>
  <c r="L114" i="29"/>
  <c r="M114" i="29"/>
  <c r="J139" i="29"/>
  <c r="L139" i="29"/>
  <c r="M139" i="29"/>
  <c r="K139" i="29"/>
  <c r="J55" i="29"/>
  <c r="K55" i="29"/>
  <c r="L55" i="29"/>
  <c r="M55" i="29"/>
  <c r="J142" i="29"/>
  <c r="L142" i="29"/>
  <c r="M142" i="29"/>
  <c r="K142" i="29"/>
  <c r="K138" i="29"/>
  <c r="J110" i="29"/>
  <c r="K110" i="29"/>
  <c r="L110" i="29"/>
  <c r="M110" i="29"/>
  <c r="J127" i="29"/>
  <c r="L127" i="29"/>
  <c r="M127" i="29"/>
  <c r="K127" i="29"/>
  <c r="J79" i="29"/>
  <c r="K79" i="29"/>
  <c r="L79" i="29"/>
  <c r="M79" i="29"/>
  <c r="J141" i="29"/>
  <c r="K141" i="29"/>
  <c r="L141" i="29"/>
  <c r="M141" i="29"/>
  <c r="J137" i="29"/>
  <c r="K137" i="29"/>
  <c r="L137" i="29"/>
  <c r="M137" i="29"/>
  <c r="J133" i="29"/>
  <c r="L133" i="29"/>
  <c r="M133" i="29"/>
  <c r="K133" i="29"/>
  <c r="J129" i="29"/>
  <c r="J125" i="29"/>
  <c r="M125" i="29"/>
  <c r="L125" i="29"/>
  <c r="K125" i="29"/>
  <c r="L121" i="29"/>
  <c r="J117" i="29"/>
  <c r="K117" i="29"/>
  <c r="L117" i="29"/>
  <c r="M117" i="29"/>
  <c r="J113" i="29"/>
  <c r="K113" i="29"/>
  <c r="L113" i="29"/>
  <c r="M113" i="29"/>
  <c r="H109" i="29"/>
  <c r="H105" i="29"/>
  <c r="H101" i="29"/>
  <c r="H97" i="29"/>
  <c r="H53" i="29"/>
  <c r="H49" i="29"/>
  <c r="H41" i="29"/>
  <c r="H37" i="29"/>
  <c r="J29" i="29"/>
  <c r="K29" i="29"/>
  <c r="L29" i="29"/>
  <c r="M29" i="29"/>
  <c r="J25" i="29"/>
  <c r="K25" i="29"/>
  <c r="L25" i="29"/>
  <c r="M25" i="29"/>
  <c r="J17" i="29"/>
  <c r="K17" i="29"/>
  <c r="L17" i="29"/>
  <c r="M17" i="29"/>
  <c r="J13" i="29"/>
  <c r="K13" i="29"/>
  <c r="L13" i="29"/>
  <c r="M13" i="29"/>
  <c r="J5" i="29"/>
  <c r="K5" i="29"/>
  <c r="L5" i="29"/>
  <c r="M5" i="29"/>
  <c r="J63" i="29"/>
  <c r="K63" i="29"/>
  <c r="L63" i="29"/>
  <c r="M63" i="29"/>
  <c r="J119" i="29"/>
  <c r="K119" i="29"/>
  <c r="L119" i="29"/>
  <c r="M119" i="29"/>
  <c r="J71" i="29"/>
  <c r="K71" i="29"/>
  <c r="L71" i="29"/>
  <c r="M71" i="29"/>
  <c r="J12" i="29"/>
  <c r="K12" i="29"/>
  <c r="L12" i="29"/>
  <c r="M12" i="29"/>
  <c r="J123" i="29"/>
  <c r="K123" i="29"/>
  <c r="L123" i="29"/>
  <c r="M123" i="29"/>
  <c r="J83" i="29"/>
  <c r="K83" i="29"/>
  <c r="L83" i="29"/>
  <c r="M83" i="29"/>
  <c r="J144" i="29"/>
  <c r="K144" i="29"/>
  <c r="L144" i="29"/>
  <c r="M144" i="29"/>
  <c r="J140" i="29"/>
  <c r="K140" i="29"/>
  <c r="L140" i="29"/>
  <c r="M140" i="29"/>
  <c r="J136" i="29"/>
  <c r="L136" i="29"/>
  <c r="M136" i="29"/>
  <c r="K136" i="29"/>
  <c r="J132" i="29"/>
  <c r="K132" i="29"/>
  <c r="L132" i="29"/>
  <c r="M132" i="29"/>
  <c r="J128" i="29"/>
  <c r="K128" i="29"/>
  <c r="L128" i="29"/>
  <c r="M128" i="29"/>
  <c r="H124" i="29"/>
  <c r="H120" i="29"/>
  <c r="H116" i="29"/>
  <c r="H112" i="29"/>
  <c r="H108" i="29"/>
  <c r="H104" i="29"/>
  <c r="H100" i="29"/>
  <c r="H96" i="29"/>
  <c r="H92" i="29"/>
  <c r="H88" i="29"/>
  <c r="H84" i="29"/>
  <c r="H80" i="29"/>
  <c r="H76" i="29"/>
  <c r="H72" i="29"/>
  <c r="H68" i="29"/>
  <c r="H64" i="29"/>
  <c r="H60" i="29"/>
  <c r="H48" i="29"/>
  <c r="H36" i="29"/>
  <c r="H24" i="29"/>
  <c r="J143" i="29"/>
  <c r="M143" i="29"/>
  <c r="L143" i="29"/>
  <c r="K143" i="29"/>
  <c r="J67" i="29"/>
  <c r="K67" i="29"/>
  <c r="L67" i="29"/>
  <c r="M67" i="29"/>
  <c r="J135" i="29"/>
  <c r="K135" i="29"/>
  <c r="L135" i="29"/>
  <c r="M135" i="29"/>
  <c r="J59" i="29"/>
  <c r="K59" i="29"/>
  <c r="L59" i="29"/>
  <c r="M59" i="29"/>
  <c r="H57" i="29"/>
  <c r="H21" i="29"/>
  <c r="H93" i="29"/>
  <c r="H89" i="29"/>
  <c r="H85" i="29"/>
  <c r="H81" i="29"/>
  <c r="H77" i="29"/>
  <c r="H73" i="29"/>
  <c r="H69" i="29"/>
  <c r="H65" i="29"/>
  <c r="H61" i="29"/>
  <c r="H50" i="29"/>
  <c r="H38" i="29"/>
  <c r="H26" i="29"/>
  <c r="H14" i="29"/>
  <c r="H52" i="29"/>
  <c r="H44" i="29"/>
  <c r="H40" i="29"/>
  <c r="H32" i="29"/>
  <c r="H28" i="29"/>
  <c r="H20" i="29"/>
  <c r="H16" i="29"/>
  <c r="H8" i="29"/>
  <c r="H4" i="29"/>
  <c r="H9" i="29"/>
  <c r="M56" i="29"/>
  <c r="H45" i="29"/>
  <c r="L56" i="29"/>
  <c r="K56" i="29"/>
  <c r="H33" i="29"/>
  <c r="H2" i="29"/>
  <c r="M2" i="29" s="1"/>
  <c r="H134" i="28"/>
  <c r="J134" i="28" s="1"/>
  <c r="H46" i="28"/>
  <c r="K46" i="28" s="1"/>
  <c r="H34" i="28"/>
  <c r="H30" i="28"/>
  <c r="J30" i="28" s="1"/>
  <c r="H26" i="28"/>
  <c r="L26" i="28" s="1"/>
  <c r="H22" i="28"/>
  <c r="H18" i="28"/>
  <c r="H14" i="28"/>
  <c r="L14" i="28" s="1"/>
  <c r="H10" i="28"/>
  <c r="J10" i="28" s="1"/>
  <c r="H122" i="28"/>
  <c r="J122" i="28" s="1"/>
  <c r="H102" i="28"/>
  <c r="H130" i="28"/>
  <c r="M130" i="28" s="1"/>
  <c r="H114" i="28"/>
  <c r="M114" i="28" s="1"/>
  <c r="H138" i="28"/>
  <c r="J138" i="28" s="1"/>
  <c r="H126" i="28"/>
  <c r="L126" i="28" s="1"/>
  <c r="H142" i="28"/>
  <c r="J142" i="28" s="1"/>
  <c r="H118" i="28"/>
  <c r="J118" i="28" s="1"/>
  <c r="H141" i="28"/>
  <c r="J141" i="28" s="1"/>
  <c r="H137" i="28"/>
  <c r="H133" i="28"/>
  <c r="J133" i="28" s="1"/>
  <c r="H129" i="28"/>
  <c r="J129" i="28" s="1"/>
  <c r="H125" i="28"/>
  <c r="K125" i="28" s="1"/>
  <c r="H121" i="28"/>
  <c r="J121" i="28" s="1"/>
  <c r="H92" i="28"/>
  <c r="J92" i="28" s="1"/>
  <c r="H80" i="28"/>
  <c r="K80" i="28" s="1"/>
  <c r="H56" i="28"/>
  <c r="J56" i="28" s="1"/>
  <c r="H52" i="28"/>
  <c r="M52" i="28" s="1"/>
  <c r="H48" i="28"/>
  <c r="J48" i="28" s="1"/>
  <c r="H44" i="28"/>
  <c r="M44" i="28" s="1"/>
  <c r="H40" i="28"/>
  <c r="L40" i="28" s="1"/>
  <c r="H36" i="28"/>
  <c r="H32" i="28"/>
  <c r="M32" i="28" s="1"/>
  <c r="H28" i="28"/>
  <c r="J28" i="28" s="1"/>
  <c r="H24" i="28"/>
  <c r="J24" i="28" s="1"/>
  <c r="H20" i="28"/>
  <c r="H16" i="28"/>
  <c r="J16" i="28" s="1"/>
  <c r="H12" i="28"/>
  <c r="M12" i="28" s="1"/>
  <c r="H8" i="28"/>
  <c r="M8" i="28" s="1"/>
  <c r="H4" i="28"/>
  <c r="J4" i="28" s="1"/>
  <c r="H83" i="28"/>
  <c r="J83" i="28" s="1"/>
  <c r="H79" i="28"/>
  <c r="J79" i="28" s="1"/>
  <c r="H67" i="28"/>
  <c r="J67" i="28" s="1"/>
  <c r="H7" i="28"/>
  <c r="H110" i="28"/>
  <c r="J110" i="28" s="1"/>
  <c r="H106" i="28"/>
  <c r="L106" i="28" s="1"/>
  <c r="H98" i="28"/>
  <c r="M98" i="28" s="1"/>
  <c r="H94" i="28"/>
  <c r="H86" i="28"/>
  <c r="K86" i="28" s="1"/>
  <c r="H82" i="28"/>
  <c r="L82" i="28" s="1"/>
  <c r="H74" i="28"/>
  <c r="J74" i="28" s="1"/>
  <c r="H70" i="28"/>
  <c r="K70" i="28" s="1"/>
  <c r="H66" i="28"/>
  <c r="M66" i="28" s="1"/>
  <c r="H62" i="28"/>
  <c r="J62" i="28" s="1"/>
  <c r="H58" i="28"/>
  <c r="J58" i="28" s="1"/>
  <c r="H6" i="28"/>
  <c r="L134" i="28"/>
  <c r="M134" i="28"/>
  <c r="K134" i="28"/>
  <c r="M126" i="28"/>
  <c r="L141" i="28"/>
  <c r="M141" i="28"/>
  <c r="J137" i="28"/>
  <c r="L137" i="28"/>
  <c r="M137" i="28"/>
  <c r="K137" i="28"/>
  <c r="M133" i="28"/>
  <c r="M125" i="28"/>
  <c r="M121" i="28"/>
  <c r="H117" i="28"/>
  <c r="H113" i="28"/>
  <c r="H109" i="28"/>
  <c r="H105" i="28"/>
  <c r="H101" i="28"/>
  <c r="H93" i="28"/>
  <c r="H89" i="28"/>
  <c r="H85" i="28"/>
  <c r="H81" i="28"/>
  <c r="H77" i="28"/>
  <c r="H69" i="28"/>
  <c r="H65" i="28"/>
  <c r="H57" i="28"/>
  <c r="H53" i="28"/>
  <c r="H49" i="28"/>
  <c r="H45" i="28"/>
  <c r="H41" i="28"/>
  <c r="H37" i="28"/>
  <c r="H97" i="28"/>
  <c r="H120" i="28"/>
  <c r="H108" i="28"/>
  <c r="H104" i="28"/>
  <c r="H100" i="28"/>
  <c r="H96" i="28"/>
  <c r="H88" i="28"/>
  <c r="H84" i="28"/>
  <c r="M80" i="28"/>
  <c r="H76" i="28"/>
  <c r="H72" i="28"/>
  <c r="H68" i="28"/>
  <c r="H64" i="28"/>
  <c r="H60" i="28"/>
  <c r="L56" i="28"/>
  <c r="M56" i="28"/>
  <c r="J36" i="28"/>
  <c r="K36" i="28"/>
  <c r="L36" i="28"/>
  <c r="M36" i="28"/>
  <c r="H140" i="28"/>
  <c r="H136" i="28"/>
  <c r="H128" i="28"/>
  <c r="H124" i="28"/>
  <c r="H112" i="28"/>
  <c r="H144" i="28"/>
  <c r="H132" i="28"/>
  <c r="H116" i="28"/>
  <c r="J99" i="28"/>
  <c r="K99" i="28"/>
  <c r="L99" i="28"/>
  <c r="M99" i="28"/>
  <c r="J95" i="28"/>
  <c r="L95" i="28"/>
  <c r="M95" i="28"/>
  <c r="K95" i="28"/>
  <c r="J91" i="28"/>
  <c r="K91" i="28"/>
  <c r="L91" i="28"/>
  <c r="M91" i="28"/>
  <c r="J87" i="28"/>
  <c r="K87" i="28"/>
  <c r="L87" i="28"/>
  <c r="M87" i="28"/>
  <c r="J71" i="28"/>
  <c r="L71" i="28"/>
  <c r="M71" i="28"/>
  <c r="K71" i="28"/>
  <c r="K67" i="28"/>
  <c r="L67" i="28"/>
  <c r="J59" i="28"/>
  <c r="L59" i="28"/>
  <c r="M59" i="28"/>
  <c r="K59" i="28"/>
  <c r="J55" i="28"/>
  <c r="K55" i="28"/>
  <c r="L55" i="28"/>
  <c r="M55" i="28"/>
  <c r="J51" i="28"/>
  <c r="K51" i="28"/>
  <c r="L51" i="28"/>
  <c r="M51" i="28"/>
  <c r="J43" i="28"/>
  <c r="K43" i="28"/>
  <c r="L43" i="28"/>
  <c r="M43" i="28"/>
  <c r="J39" i="28"/>
  <c r="K39" i="28"/>
  <c r="L39" i="28"/>
  <c r="M39" i="28"/>
  <c r="J35" i="28"/>
  <c r="L35" i="28"/>
  <c r="M35" i="28"/>
  <c r="K35" i="28"/>
  <c r="J31" i="28"/>
  <c r="K31" i="28"/>
  <c r="L31" i="28"/>
  <c r="M31" i="28"/>
  <c r="J23" i="28"/>
  <c r="L23" i="28"/>
  <c r="M23" i="28"/>
  <c r="K23" i="28"/>
  <c r="J19" i="28"/>
  <c r="K19" i="28"/>
  <c r="L19" i="28"/>
  <c r="M19" i="28"/>
  <c r="J11" i="28"/>
  <c r="L11" i="28"/>
  <c r="M11" i="28"/>
  <c r="K11" i="28"/>
  <c r="J7" i="28"/>
  <c r="K7" i="28"/>
  <c r="L7" i="28"/>
  <c r="M7" i="28"/>
  <c r="M138" i="28"/>
  <c r="K122" i="28"/>
  <c r="K118" i="28"/>
  <c r="M118" i="28"/>
  <c r="J114" i="28"/>
  <c r="K114" i="28"/>
  <c r="L114" i="28"/>
  <c r="L110" i="28"/>
  <c r="M110" i="28"/>
  <c r="K110" i="28"/>
  <c r="J94" i="28"/>
  <c r="K94" i="28"/>
  <c r="L94" i="28"/>
  <c r="M94" i="28"/>
  <c r="K82" i="28"/>
  <c r="M74" i="28"/>
  <c r="J70" i="28"/>
  <c r="L70" i="28"/>
  <c r="M70" i="28"/>
  <c r="K66" i="28"/>
  <c r="K58" i="28"/>
  <c r="L58" i="28"/>
  <c r="J46" i="28"/>
  <c r="L46" i="28"/>
  <c r="M46" i="28"/>
  <c r="J34" i="28"/>
  <c r="K34" i="28"/>
  <c r="L34" i="28"/>
  <c r="M34" i="28"/>
  <c r="M30" i="28"/>
  <c r="J26" i="28"/>
  <c r="M26" i="28"/>
  <c r="J22" i="28"/>
  <c r="K22" i="28"/>
  <c r="L22" i="28"/>
  <c r="M22" i="28"/>
  <c r="J18" i="28"/>
  <c r="K18" i="28"/>
  <c r="L18" i="28"/>
  <c r="M18" i="28"/>
  <c r="J14" i="28"/>
  <c r="M14" i="28"/>
  <c r="K14" i="28"/>
  <c r="K10" i="28"/>
  <c r="L10" i="28"/>
  <c r="M10" i="28"/>
  <c r="J6" i="28"/>
  <c r="K6" i="28"/>
  <c r="L6" i="28"/>
  <c r="M6" i="28"/>
  <c r="H33" i="28"/>
  <c r="K142" i="28"/>
  <c r="L142" i="28"/>
  <c r="M142" i="28"/>
  <c r="L130" i="28"/>
  <c r="J102" i="28"/>
  <c r="K102" i="28"/>
  <c r="L102" i="28"/>
  <c r="M102" i="28"/>
  <c r="J32" i="28"/>
  <c r="L32" i="28"/>
  <c r="L4" i="28"/>
  <c r="M4" i="28"/>
  <c r="H61" i="28"/>
  <c r="J3" i="28"/>
  <c r="K3" i="28"/>
  <c r="L3" i="28"/>
  <c r="M3" i="28"/>
  <c r="J20" i="28"/>
  <c r="L20" i="28"/>
  <c r="M20" i="28"/>
  <c r="J47" i="28"/>
  <c r="L47" i="28"/>
  <c r="M47" i="28"/>
  <c r="K32" i="28"/>
  <c r="H73" i="28"/>
  <c r="J15" i="28"/>
  <c r="K15" i="28"/>
  <c r="L15" i="28"/>
  <c r="M15" i="28"/>
  <c r="L44" i="28"/>
  <c r="M16" i="28"/>
  <c r="K28" i="28"/>
  <c r="M28" i="28"/>
  <c r="J8" i="28"/>
  <c r="L8" i="28"/>
  <c r="H54" i="28"/>
  <c r="J27" i="28"/>
  <c r="K27" i="28"/>
  <c r="L27" i="28"/>
  <c r="M27" i="28"/>
  <c r="J40" i="28"/>
  <c r="K40" i="28"/>
  <c r="J12" i="28"/>
  <c r="K12" i="28"/>
  <c r="H78" i="28"/>
  <c r="H38" i="28"/>
  <c r="K20" i="28"/>
  <c r="H131" i="28"/>
  <c r="H115" i="28"/>
  <c r="H90" i="28"/>
  <c r="H42" i="28"/>
  <c r="H139" i="28"/>
  <c r="H123" i="28"/>
  <c r="H111" i="28"/>
  <c r="J63" i="28"/>
  <c r="K63" i="28"/>
  <c r="L63" i="28"/>
  <c r="M63" i="28"/>
  <c r="H50" i="28"/>
  <c r="H29" i="28"/>
  <c r="H25" i="28"/>
  <c r="H21" i="28"/>
  <c r="H17" i="28"/>
  <c r="H13" i="28"/>
  <c r="H9" i="28"/>
  <c r="H5" i="28"/>
  <c r="K47" i="28"/>
  <c r="H143" i="28"/>
  <c r="H127" i="28"/>
  <c r="H107" i="28"/>
  <c r="J75" i="28"/>
  <c r="K75" i="28"/>
  <c r="L75" i="28"/>
  <c r="M75" i="28"/>
  <c r="K8" i="28"/>
  <c r="H135" i="28"/>
  <c r="H119" i="28"/>
  <c r="H103" i="28"/>
  <c r="H2" i="28"/>
  <c r="M2" i="28" s="1"/>
  <c r="H141" i="27"/>
  <c r="H137" i="27"/>
  <c r="H133" i="27"/>
  <c r="H129" i="27"/>
  <c r="H125" i="27"/>
  <c r="H121" i="27"/>
  <c r="H117" i="27"/>
  <c r="H113" i="27"/>
  <c r="H109" i="27"/>
  <c r="H105" i="27"/>
  <c r="H101" i="27"/>
  <c r="H97" i="27"/>
  <c r="H93" i="27"/>
  <c r="H89" i="27"/>
  <c r="H85" i="27"/>
  <c r="H81" i="27"/>
  <c r="H77" i="27"/>
  <c r="H73" i="27"/>
  <c r="H69" i="27"/>
  <c r="H65" i="27"/>
  <c r="H61" i="27"/>
  <c r="H57" i="27"/>
  <c r="H53" i="27"/>
  <c r="H49" i="27"/>
  <c r="H45" i="27"/>
  <c r="H41" i="27"/>
  <c r="H37" i="27"/>
  <c r="H33" i="27"/>
  <c r="H29" i="27"/>
  <c r="H25" i="27"/>
  <c r="H21" i="27"/>
  <c r="H13" i="27"/>
  <c r="H9" i="27"/>
  <c r="H139" i="27"/>
  <c r="H135" i="27"/>
  <c r="H131" i="27"/>
  <c r="H127" i="27"/>
  <c r="H123" i="27"/>
  <c r="H119" i="27"/>
  <c r="H115" i="27"/>
  <c r="H111" i="27"/>
  <c r="H107" i="27"/>
  <c r="H103" i="27"/>
  <c r="H99" i="27"/>
  <c r="H95" i="27"/>
  <c r="H91" i="27"/>
  <c r="H87" i="27"/>
  <c r="H83" i="27"/>
  <c r="H79" i="27"/>
  <c r="H75" i="27"/>
  <c r="H71" i="27"/>
  <c r="H67" i="27"/>
  <c r="H59" i="27"/>
  <c r="H55" i="27"/>
  <c r="H15" i="27"/>
  <c r="H142" i="27"/>
  <c r="H134" i="27"/>
  <c r="H130" i="27"/>
  <c r="H122" i="27"/>
  <c r="H118" i="27"/>
  <c r="H110" i="27"/>
  <c r="H106" i="27"/>
  <c r="H98" i="27"/>
  <c r="H94" i="27"/>
  <c r="H86" i="27"/>
  <c r="H82" i="27"/>
  <c r="H74" i="27"/>
  <c r="H70" i="27"/>
  <c r="H62" i="27"/>
  <c r="H58" i="27"/>
  <c r="H50" i="27"/>
  <c r="H46" i="27"/>
  <c r="H38" i="27"/>
  <c r="H34" i="27"/>
  <c r="H26" i="27"/>
  <c r="H14" i="27"/>
  <c r="H6" i="27"/>
  <c r="H42" i="27"/>
  <c r="H5" i="27"/>
  <c r="H39" i="27"/>
  <c r="H2" i="27"/>
  <c r="K2" i="27" s="1"/>
  <c r="Q2" i="27" s="1"/>
  <c r="H144" i="27"/>
  <c r="H140" i="27"/>
  <c r="H132" i="27"/>
  <c r="H124" i="27"/>
  <c r="H120" i="27"/>
  <c r="H116" i="27"/>
  <c r="H112" i="27"/>
  <c r="H104" i="27"/>
  <c r="H100" i="27"/>
  <c r="H96" i="27"/>
  <c r="H92" i="27"/>
  <c r="H88" i="27"/>
  <c r="H84" i="27"/>
  <c r="H80" i="27"/>
  <c r="H76" i="27"/>
  <c r="H72" i="27"/>
  <c r="H68" i="27"/>
  <c r="H64" i="27"/>
  <c r="H60" i="27"/>
  <c r="H56" i="27"/>
  <c r="H52" i="27"/>
  <c r="H48" i="27"/>
  <c r="H44" i="27"/>
  <c r="H40" i="27"/>
  <c r="H36" i="27"/>
  <c r="H32" i="27"/>
  <c r="H28" i="27"/>
  <c r="H24" i="27"/>
  <c r="H16" i="27"/>
  <c r="H12" i="27"/>
  <c r="H4" i="27"/>
  <c r="H102" i="27"/>
  <c r="H136" i="27"/>
  <c r="H108" i="27"/>
  <c r="H90" i="27"/>
  <c r="H128" i="27"/>
  <c r="H78" i="27"/>
  <c r="H3" i="27"/>
  <c r="H20" i="27"/>
  <c r="H66" i="27"/>
  <c r="H18" i="27"/>
  <c r="H63" i="27"/>
  <c r="H17" i="27"/>
  <c r="H54" i="27"/>
  <c r="H22" i="27"/>
  <c r="H10" i="27"/>
  <c r="H8" i="27"/>
  <c r="H51" i="27"/>
  <c r="J2" i="30"/>
  <c r="Q1" i="30" s="1"/>
  <c r="Q7" i="30" s="1"/>
  <c r="K2" i="30"/>
  <c r="Q2" i="30" s="1"/>
  <c r="L2" i="30"/>
  <c r="Q3" i="30" s="1"/>
  <c r="J2" i="29"/>
  <c r="H61" i="26"/>
  <c r="H25" i="26"/>
  <c r="J25" i="26" s="1"/>
  <c r="H10" i="26"/>
  <c r="M10" i="26" s="1"/>
  <c r="H120" i="26"/>
  <c r="K120" i="26" s="1"/>
  <c r="H116" i="26"/>
  <c r="L116" i="26" s="1"/>
  <c r="H112" i="26"/>
  <c r="H76" i="26"/>
  <c r="M76" i="26" s="1"/>
  <c r="H36" i="26"/>
  <c r="H28" i="26"/>
  <c r="L28" i="26" s="1"/>
  <c r="H22" i="26"/>
  <c r="K22" i="26" s="1"/>
  <c r="H18" i="26"/>
  <c r="K18" i="26" s="1"/>
  <c r="H94" i="26"/>
  <c r="M94" i="26" s="1"/>
  <c r="H80" i="26"/>
  <c r="M80" i="26" s="1"/>
  <c r="H58" i="26"/>
  <c r="M58" i="26" s="1"/>
  <c r="H38" i="26"/>
  <c r="L38" i="26" s="1"/>
  <c r="H26" i="26"/>
  <c r="J26" i="26" s="1"/>
  <c r="H138" i="26"/>
  <c r="L138" i="26" s="1"/>
  <c r="H134" i="26"/>
  <c r="H130" i="26"/>
  <c r="J130" i="26" s="1"/>
  <c r="H126" i="26"/>
  <c r="J126" i="26" s="1"/>
  <c r="H122" i="26"/>
  <c r="J122" i="26" s="1"/>
  <c r="H118" i="26"/>
  <c r="M118" i="26" s="1"/>
  <c r="H114" i="26"/>
  <c r="M114" i="26" s="1"/>
  <c r="H110" i="26"/>
  <c r="J110" i="26" s="1"/>
  <c r="H106" i="26"/>
  <c r="J106" i="26" s="1"/>
  <c r="H102" i="26"/>
  <c r="J102" i="26" s="1"/>
  <c r="H98" i="26"/>
  <c r="J98" i="26" s="1"/>
  <c r="H86" i="26"/>
  <c r="J86" i="26" s="1"/>
  <c r="H82" i="26"/>
  <c r="L82" i="26" s="1"/>
  <c r="H74" i="26"/>
  <c r="H70" i="26"/>
  <c r="K70" i="26" s="1"/>
  <c r="H66" i="26"/>
  <c r="H62" i="26"/>
  <c r="J62" i="26" s="1"/>
  <c r="H50" i="26"/>
  <c r="K50" i="26" s="1"/>
  <c r="H42" i="26"/>
  <c r="J42" i="26" s="1"/>
  <c r="H34" i="26"/>
  <c r="L34" i="26" s="1"/>
  <c r="H30" i="26"/>
  <c r="M30" i="26" s="1"/>
  <c r="H6" i="26"/>
  <c r="J6" i="26" s="1"/>
  <c r="H142" i="26"/>
  <c r="J142" i="26" s="1"/>
  <c r="H141" i="26"/>
  <c r="L141" i="26" s="1"/>
  <c r="H137" i="26"/>
  <c r="H133" i="26"/>
  <c r="H129" i="26"/>
  <c r="J129" i="26" s="1"/>
  <c r="H125" i="26"/>
  <c r="M125" i="26" s="1"/>
  <c r="H121" i="26"/>
  <c r="M121" i="26" s="1"/>
  <c r="H117" i="26"/>
  <c r="J117" i="26" s="1"/>
  <c r="H113" i="26"/>
  <c r="M113" i="26" s="1"/>
  <c r="H109" i="26"/>
  <c r="K109" i="26" s="1"/>
  <c r="H105" i="26"/>
  <c r="M105" i="26" s="1"/>
  <c r="H101" i="26"/>
  <c r="J101" i="26" s="1"/>
  <c r="H97" i="26"/>
  <c r="M97" i="26" s="1"/>
  <c r="H85" i="26"/>
  <c r="J85" i="26" s="1"/>
  <c r="H73" i="26"/>
  <c r="H69" i="26"/>
  <c r="H57" i="26"/>
  <c r="J57" i="26" s="1"/>
  <c r="H49" i="26"/>
  <c r="K49" i="26" s="1"/>
  <c r="H37" i="26"/>
  <c r="M37" i="26" s="1"/>
  <c r="H13" i="26"/>
  <c r="M13" i="26" s="1"/>
  <c r="H20" i="26"/>
  <c r="J20" i="26" s="1"/>
  <c r="H8" i="26"/>
  <c r="J8" i="26" s="1"/>
  <c r="H40" i="26"/>
  <c r="M40" i="26" s="1"/>
  <c r="H144" i="26"/>
  <c r="K144" i="26" s="1"/>
  <c r="H136" i="26"/>
  <c r="L136" i="26" s="1"/>
  <c r="H132" i="26"/>
  <c r="L132" i="26" s="1"/>
  <c r="H124" i="26"/>
  <c r="H72" i="26"/>
  <c r="H48" i="26"/>
  <c r="K48" i="26" s="1"/>
  <c r="H32" i="26"/>
  <c r="K32" i="26" s="1"/>
  <c r="H24" i="26"/>
  <c r="J24" i="26" s="1"/>
  <c r="H12" i="26"/>
  <c r="L12" i="26" s="1"/>
  <c r="H140" i="26"/>
  <c r="K140" i="26" s="1"/>
  <c r="H128" i="26"/>
  <c r="L128" i="26" s="1"/>
  <c r="J40" i="26"/>
  <c r="M112" i="26"/>
  <c r="K112" i="26"/>
  <c r="L112" i="26"/>
  <c r="J112" i="26"/>
  <c r="J138" i="26"/>
  <c r="K138" i="26"/>
  <c r="M138" i="26"/>
  <c r="K102" i="26"/>
  <c r="M82" i="26"/>
  <c r="K82" i="26"/>
  <c r="J74" i="26"/>
  <c r="K74" i="26"/>
  <c r="L74" i="26"/>
  <c r="M74" i="26"/>
  <c r="J66" i="26"/>
  <c r="K66" i="26"/>
  <c r="L66" i="26"/>
  <c r="M66" i="26"/>
  <c r="L10" i="26"/>
  <c r="J10" i="26"/>
  <c r="H2" i="26"/>
  <c r="H91" i="26"/>
  <c r="H78" i="26"/>
  <c r="H64" i="26"/>
  <c r="J134" i="26"/>
  <c r="K134" i="26"/>
  <c r="L134" i="26"/>
  <c r="M134" i="26"/>
  <c r="L106" i="26"/>
  <c r="K98" i="26"/>
  <c r="L98" i="26"/>
  <c r="J30" i="26"/>
  <c r="L30" i="26"/>
  <c r="L80" i="26"/>
  <c r="H90" i="26"/>
  <c r="H77" i="26"/>
  <c r="H59" i="26"/>
  <c r="H46" i="26"/>
  <c r="H14" i="26"/>
  <c r="J137" i="26"/>
  <c r="K137" i="26"/>
  <c r="L137" i="26"/>
  <c r="M137" i="26"/>
  <c r="M133" i="26"/>
  <c r="K133" i="26"/>
  <c r="L133" i="26"/>
  <c r="J133" i="26"/>
  <c r="K125" i="26"/>
  <c r="L125" i="26"/>
  <c r="J105" i="26"/>
  <c r="L105" i="26"/>
  <c r="K101" i="26"/>
  <c r="M73" i="26"/>
  <c r="K73" i="26"/>
  <c r="L73" i="26"/>
  <c r="J69" i="26"/>
  <c r="K69" i="26"/>
  <c r="L69" i="26"/>
  <c r="M69" i="26"/>
  <c r="M61" i="26"/>
  <c r="K61" i="26"/>
  <c r="L61" i="26"/>
  <c r="J61" i="26"/>
  <c r="J37" i="26"/>
  <c r="H45" i="26"/>
  <c r="L20" i="26"/>
  <c r="H43" i="26"/>
  <c r="H11" i="26"/>
  <c r="H56" i="26"/>
  <c r="H52" i="26"/>
  <c r="H44" i="26"/>
  <c r="H16" i="26"/>
  <c r="K136" i="26"/>
  <c r="M124" i="26"/>
  <c r="K124" i="26"/>
  <c r="L124" i="26"/>
  <c r="J124" i="26"/>
  <c r="J116" i="26"/>
  <c r="K116" i="26"/>
  <c r="M116" i="26"/>
  <c r="H108" i="26"/>
  <c r="H104" i="26"/>
  <c r="H100" i="26"/>
  <c r="H96" i="26"/>
  <c r="H92" i="26"/>
  <c r="H88" i="26"/>
  <c r="H84" i="26"/>
  <c r="J72" i="26"/>
  <c r="K72" i="26"/>
  <c r="L72" i="26"/>
  <c r="M72" i="26"/>
  <c r="H60" i="26"/>
  <c r="J36" i="26"/>
  <c r="K36" i="26"/>
  <c r="L36" i="26"/>
  <c r="M36" i="26"/>
  <c r="M32" i="26"/>
  <c r="H71" i="26"/>
  <c r="M4" i="26"/>
  <c r="K4" i="26"/>
  <c r="L4" i="26"/>
  <c r="J4" i="26"/>
  <c r="H54" i="26"/>
  <c r="H23" i="26"/>
  <c r="H139" i="26"/>
  <c r="H135" i="26"/>
  <c r="H127" i="26"/>
  <c r="H119" i="26"/>
  <c r="H111" i="26"/>
  <c r="H103" i="26"/>
  <c r="H95" i="26"/>
  <c r="H87" i="26"/>
  <c r="H83" i="26"/>
  <c r="H75" i="26"/>
  <c r="H63" i="26"/>
  <c r="H55" i="26"/>
  <c r="H51" i="26"/>
  <c r="H47" i="26"/>
  <c r="H31" i="26"/>
  <c r="H19" i="26"/>
  <c r="H7" i="26"/>
  <c r="H68" i="26"/>
  <c r="H143" i="26"/>
  <c r="H131" i="26"/>
  <c r="H123" i="26"/>
  <c r="H115" i="26"/>
  <c r="H107" i="26"/>
  <c r="H99" i="26"/>
  <c r="H79" i="26"/>
  <c r="H67" i="26"/>
  <c r="H35" i="26"/>
  <c r="J73" i="26"/>
  <c r="J38" i="26"/>
  <c r="K38" i="26"/>
  <c r="H81" i="26"/>
  <c r="H39" i="26"/>
  <c r="H33" i="26"/>
  <c r="H27" i="26"/>
  <c r="H21" i="26"/>
  <c r="H15" i="26"/>
  <c r="H9" i="26"/>
  <c r="H3" i="26"/>
  <c r="H89" i="26"/>
  <c r="H93" i="26"/>
  <c r="H53" i="26"/>
  <c r="H41" i="26"/>
  <c r="H29" i="26"/>
  <c r="H17" i="26"/>
  <c r="H5" i="26"/>
  <c r="H65" i="26"/>
  <c r="M28" i="26" l="1"/>
  <c r="K25" i="26"/>
  <c r="M102" i="26"/>
  <c r="K28" i="26"/>
  <c r="L25" i="26"/>
  <c r="M25" i="26"/>
  <c r="L102" i="26"/>
  <c r="J121" i="26"/>
  <c r="L129" i="26"/>
  <c r="M18" i="26"/>
  <c r="L76" i="26"/>
  <c r="J48" i="26"/>
  <c r="J70" i="26"/>
  <c r="L70" i="26"/>
  <c r="L26" i="26"/>
  <c r="M70" i="26"/>
  <c r="M120" i="26"/>
  <c r="J22" i="26"/>
  <c r="J120" i="26"/>
  <c r="M20" i="26"/>
  <c r="M50" i="26"/>
  <c r="L22" i="26"/>
  <c r="J35" i="31"/>
  <c r="L35" i="31"/>
  <c r="M35" i="31"/>
  <c r="K35" i="31"/>
  <c r="J68" i="31"/>
  <c r="L68" i="31"/>
  <c r="M68" i="31"/>
  <c r="K68" i="31"/>
  <c r="J63" i="31"/>
  <c r="K63" i="31"/>
  <c r="L63" i="31"/>
  <c r="M63" i="31"/>
  <c r="J27" i="31"/>
  <c r="K27" i="31"/>
  <c r="L27" i="31"/>
  <c r="M27" i="31"/>
  <c r="J143" i="31"/>
  <c r="L143" i="31"/>
  <c r="M143" i="31"/>
  <c r="K143" i="31"/>
  <c r="J89" i="31"/>
  <c r="L89" i="31"/>
  <c r="M89" i="31"/>
  <c r="K89" i="31"/>
  <c r="L91" i="31"/>
  <c r="M91" i="31"/>
  <c r="J91" i="31"/>
  <c r="K91" i="31"/>
  <c r="J20" i="31"/>
  <c r="L20" i="31"/>
  <c r="M20" i="31"/>
  <c r="K20" i="31"/>
  <c r="L142" i="31"/>
  <c r="M142" i="31"/>
  <c r="J142" i="31"/>
  <c r="K142" i="31"/>
  <c r="L88" i="31"/>
  <c r="M88" i="31"/>
  <c r="J88" i="31"/>
  <c r="K88" i="31"/>
  <c r="J39" i="31"/>
  <c r="K39" i="31"/>
  <c r="L39" i="31"/>
  <c r="M39" i="31"/>
  <c r="J138" i="31"/>
  <c r="K138" i="31"/>
  <c r="L138" i="31"/>
  <c r="M138" i="31"/>
  <c r="L100" i="31"/>
  <c r="M100" i="31"/>
  <c r="J100" i="31"/>
  <c r="K100" i="31"/>
  <c r="J84" i="31"/>
  <c r="K84" i="31"/>
  <c r="L84" i="31"/>
  <c r="M84" i="31"/>
  <c r="J11" i="31"/>
  <c r="L11" i="31"/>
  <c r="M11" i="31"/>
  <c r="K11" i="31"/>
  <c r="L19" i="31"/>
  <c r="M19" i="31"/>
  <c r="J19" i="31"/>
  <c r="K19" i="31"/>
  <c r="J15" i="31"/>
  <c r="K15" i="31"/>
  <c r="L15" i="31"/>
  <c r="M15" i="31"/>
  <c r="J47" i="31"/>
  <c r="L47" i="31"/>
  <c r="M47" i="31"/>
  <c r="K47" i="31"/>
  <c r="L43" i="31"/>
  <c r="M43" i="31"/>
  <c r="J43" i="31"/>
  <c r="K43" i="31"/>
  <c r="L79" i="31"/>
  <c r="M79" i="31"/>
  <c r="J79" i="31"/>
  <c r="K79" i="31"/>
  <c r="J65" i="31"/>
  <c r="L65" i="31"/>
  <c r="M65" i="31"/>
  <c r="K65" i="31"/>
  <c r="J87" i="31"/>
  <c r="K87" i="31"/>
  <c r="L87" i="31"/>
  <c r="M87" i="31"/>
  <c r="J95" i="31"/>
  <c r="L95" i="31"/>
  <c r="M95" i="31"/>
  <c r="K95" i="31"/>
  <c r="L28" i="31"/>
  <c r="M28" i="31"/>
  <c r="J28" i="31"/>
  <c r="K28" i="31"/>
  <c r="J92" i="31"/>
  <c r="L92" i="31"/>
  <c r="M92" i="31"/>
  <c r="K92" i="31"/>
  <c r="L76" i="31"/>
  <c r="M76" i="31"/>
  <c r="J76" i="31"/>
  <c r="K76" i="31"/>
  <c r="J57" i="31"/>
  <c r="K57" i="31"/>
  <c r="L57" i="31"/>
  <c r="M57" i="31"/>
  <c r="J5" i="31"/>
  <c r="K5" i="31"/>
  <c r="L5" i="31"/>
  <c r="M5" i="31"/>
  <c r="L52" i="31"/>
  <c r="M52" i="31"/>
  <c r="J52" i="31"/>
  <c r="K52" i="31"/>
  <c r="J72" i="31"/>
  <c r="K72" i="31"/>
  <c r="L72" i="31"/>
  <c r="M72" i="31"/>
  <c r="L2" i="31"/>
  <c r="J2" i="31"/>
  <c r="K2" i="31"/>
  <c r="M2" i="31"/>
  <c r="Q6" i="30"/>
  <c r="Q8" i="30" s="1"/>
  <c r="K121" i="29"/>
  <c r="M138" i="29"/>
  <c r="L74" i="29"/>
  <c r="L86" i="29"/>
  <c r="K98" i="29"/>
  <c r="K118" i="29"/>
  <c r="K130" i="29"/>
  <c r="M121" i="29"/>
  <c r="L138" i="29"/>
  <c r="K74" i="29"/>
  <c r="K86" i="29"/>
  <c r="L98" i="29"/>
  <c r="M118" i="29"/>
  <c r="M130" i="29"/>
  <c r="M98" i="29"/>
  <c r="M129" i="29"/>
  <c r="L129" i="29"/>
  <c r="J50" i="29"/>
  <c r="M50" i="29"/>
  <c r="K50" i="29"/>
  <c r="L50" i="29"/>
  <c r="J8" i="29"/>
  <c r="K8" i="29"/>
  <c r="L8" i="29"/>
  <c r="M8" i="29"/>
  <c r="J61" i="29"/>
  <c r="K61" i="29"/>
  <c r="L61" i="29"/>
  <c r="M61" i="29"/>
  <c r="J84" i="29"/>
  <c r="K84" i="29"/>
  <c r="L84" i="29"/>
  <c r="M84" i="29"/>
  <c r="J58" i="29"/>
  <c r="K58" i="29"/>
  <c r="L58" i="29"/>
  <c r="M58" i="29"/>
  <c r="J16" i="29"/>
  <c r="K16" i="29"/>
  <c r="L16" i="29"/>
  <c r="M16" i="29"/>
  <c r="J65" i="29"/>
  <c r="K65" i="29"/>
  <c r="L65" i="29"/>
  <c r="M65" i="29"/>
  <c r="J88" i="29"/>
  <c r="K88" i="29"/>
  <c r="L88" i="29"/>
  <c r="M88" i="29"/>
  <c r="J62" i="29"/>
  <c r="M62" i="29"/>
  <c r="K62" i="29"/>
  <c r="L62" i="29"/>
  <c r="J20" i="29"/>
  <c r="K20" i="29"/>
  <c r="L20" i="29"/>
  <c r="M20" i="29"/>
  <c r="J69" i="29"/>
  <c r="K69" i="29"/>
  <c r="L69" i="29"/>
  <c r="M69" i="29"/>
  <c r="J92" i="29"/>
  <c r="K92" i="29"/>
  <c r="L92" i="29"/>
  <c r="M92" i="29"/>
  <c r="J66" i="29"/>
  <c r="K66" i="29"/>
  <c r="L66" i="29"/>
  <c r="M66" i="29"/>
  <c r="J26" i="29"/>
  <c r="K26" i="29"/>
  <c r="L26" i="29"/>
  <c r="M26" i="29"/>
  <c r="J28" i="29"/>
  <c r="K28" i="29"/>
  <c r="L28" i="29"/>
  <c r="M28" i="29"/>
  <c r="J73" i="29"/>
  <c r="K73" i="29"/>
  <c r="L73" i="29"/>
  <c r="M73" i="29"/>
  <c r="J24" i="29"/>
  <c r="K24" i="29"/>
  <c r="L24" i="29"/>
  <c r="M24" i="29"/>
  <c r="J96" i="29"/>
  <c r="K96" i="29"/>
  <c r="L96" i="29"/>
  <c r="M96" i="29"/>
  <c r="J37" i="29"/>
  <c r="K37" i="29"/>
  <c r="L37" i="29"/>
  <c r="M37" i="29"/>
  <c r="J6" i="29"/>
  <c r="K6" i="29"/>
  <c r="L6" i="29"/>
  <c r="M6" i="29"/>
  <c r="J80" i="29"/>
  <c r="K80" i="29"/>
  <c r="L80" i="29"/>
  <c r="M80" i="29"/>
  <c r="J32" i="29"/>
  <c r="K32" i="29"/>
  <c r="L32" i="29"/>
  <c r="M32" i="29"/>
  <c r="J77" i="29"/>
  <c r="K77" i="29"/>
  <c r="L77" i="29"/>
  <c r="M77" i="29"/>
  <c r="J36" i="29"/>
  <c r="K36" i="29"/>
  <c r="L36" i="29"/>
  <c r="M36" i="29"/>
  <c r="J100" i="29"/>
  <c r="L100" i="29"/>
  <c r="M100" i="29"/>
  <c r="K100" i="29"/>
  <c r="J41" i="29"/>
  <c r="K41" i="29"/>
  <c r="L41" i="29"/>
  <c r="M41" i="29"/>
  <c r="J10" i="29"/>
  <c r="K10" i="29"/>
  <c r="L10" i="29"/>
  <c r="M10" i="29"/>
  <c r="J33" i="29"/>
  <c r="K33" i="29"/>
  <c r="L33" i="29"/>
  <c r="M33" i="29"/>
  <c r="J40" i="29"/>
  <c r="K40" i="29"/>
  <c r="L40" i="29"/>
  <c r="M40" i="29"/>
  <c r="J81" i="29"/>
  <c r="K81" i="29"/>
  <c r="L81" i="29"/>
  <c r="M81" i="29"/>
  <c r="J48" i="29"/>
  <c r="K48" i="29"/>
  <c r="L48" i="29"/>
  <c r="M48" i="29"/>
  <c r="J104" i="29"/>
  <c r="K104" i="29"/>
  <c r="L104" i="29"/>
  <c r="M104" i="29"/>
  <c r="J49" i="29"/>
  <c r="K49" i="29"/>
  <c r="L49" i="29"/>
  <c r="M49" i="29"/>
  <c r="J18" i="29"/>
  <c r="K18" i="29"/>
  <c r="L18" i="29"/>
  <c r="M18" i="29"/>
  <c r="J4" i="29"/>
  <c r="K4" i="29"/>
  <c r="L4" i="29"/>
  <c r="M4" i="29"/>
  <c r="J54" i="29"/>
  <c r="K54" i="29"/>
  <c r="L54" i="29"/>
  <c r="M54" i="29"/>
  <c r="J44" i="29"/>
  <c r="K44" i="29"/>
  <c r="L44" i="29"/>
  <c r="M44" i="29"/>
  <c r="J85" i="29"/>
  <c r="K85" i="29"/>
  <c r="L85" i="29"/>
  <c r="M85" i="29"/>
  <c r="J60" i="29"/>
  <c r="K60" i="29"/>
  <c r="L60" i="29"/>
  <c r="M60" i="29"/>
  <c r="J108" i="29"/>
  <c r="K108" i="29"/>
  <c r="L108" i="29"/>
  <c r="M108" i="29"/>
  <c r="J53" i="29"/>
  <c r="K53" i="29"/>
  <c r="L53" i="29"/>
  <c r="M53" i="29"/>
  <c r="J22" i="29"/>
  <c r="K22" i="29"/>
  <c r="L22" i="29"/>
  <c r="M22" i="29"/>
  <c r="J52" i="29"/>
  <c r="K52" i="29"/>
  <c r="L52" i="29"/>
  <c r="M52" i="29"/>
  <c r="J89" i="29"/>
  <c r="K89" i="29"/>
  <c r="L89" i="29"/>
  <c r="M89" i="29"/>
  <c r="J64" i="29"/>
  <c r="K64" i="29"/>
  <c r="L64" i="29"/>
  <c r="M64" i="29"/>
  <c r="J112" i="29"/>
  <c r="L112" i="29"/>
  <c r="M112" i="29"/>
  <c r="K112" i="29"/>
  <c r="J97" i="29"/>
  <c r="L97" i="29"/>
  <c r="M97" i="29"/>
  <c r="K97" i="29"/>
  <c r="J30" i="29"/>
  <c r="K30" i="29"/>
  <c r="L30" i="29"/>
  <c r="M30" i="29"/>
  <c r="J45" i="29"/>
  <c r="K45" i="29"/>
  <c r="L45" i="29"/>
  <c r="M45" i="29"/>
  <c r="J14" i="29"/>
  <c r="M14" i="29"/>
  <c r="K14" i="29"/>
  <c r="L14" i="29"/>
  <c r="J93" i="29"/>
  <c r="K93" i="29"/>
  <c r="L93" i="29"/>
  <c r="M93" i="29"/>
  <c r="J68" i="29"/>
  <c r="K68" i="29"/>
  <c r="L68" i="29"/>
  <c r="M68" i="29"/>
  <c r="J116" i="29"/>
  <c r="M116" i="29"/>
  <c r="L116" i="29"/>
  <c r="K116" i="29"/>
  <c r="J101" i="29"/>
  <c r="K101" i="29"/>
  <c r="L101" i="29"/>
  <c r="M101" i="29"/>
  <c r="J34" i="29"/>
  <c r="K34" i="29"/>
  <c r="L34" i="29"/>
  <c r="M34" i="29"/>
  <c r="J42" i="29"/>
  <c r="K42" i="29"/>
  <c r="L42" i="29"/>
  <c r="M42" i="29"/>
  <c r="J21" i="29"/>
  <c r="K21" i="29"/>
  <c r="L21" i="29"/>
  <c r="M21" i="29"/>
  <c r="J72" i="29"/>
  <c r="K72" i="29"/>
  <c r="L72" i="29"/>
  <c r="M72" i="29"/>
  <c r="J120" i="29"/>
  <c r="K120" i="29"/>
  <c r="L120" i="29"/>
  <c r="M120" i="29"/>
  <c r="J105" i="29"/>
  <c r="K105" i="29"/>
  <c r="L105" i="29"/>
  <c r="M105" i="29"/>
  <c r="J9" i="29"/>
  <c r="K9" i="29"/>
  <c r="L9" i="29"/>
  <c r="M9" i="29"/>
  <c r="J38" i="29"/>
  <c r="K38" i="29"/>
  <c r="M38" i="29"/>
  <c r="L38" i="29"/>
  <c r="J57" i="29"/>
  <c r="K57" i="29"/>
  <c r="L57" i="29"/>
  <c r="M57" i="29"/>
  <c r="J76" i="29"/>
  <c r="K76" i="29"/>
  <c r="L76" i="29"/>
  <c r="M76" i="29"/>
  <c r="J124" i="29"/>
  <c r="L124" i="29"/>
  <c r="M124" i="29"/>
  <c r="K124" i="29"/>
  <c r="J109" i="29"/>
  <c r="L109" i="29"/>
  <c r="M109" i="29"/>
  <c r="K109" i="29"/>
  <c r="J46" i="29"/>
  <c r="K46" i="29"/>
  <c r="L46" i="29"/>
  <c r="M46" i="29"/>
  <c r="L2" i="29"/>
  <c r="K2" i="29"/>
  <c r="L12" i="28"/>
  <c r="J130" i="28"/>
  <c r="K26" i="28"/>
  <c r="M58" i="28"/>
  <c r="J82" i="28"/>
  <c r="L118" i="28"/>
  <c r="M67" i="28"/>
  <c r="K56" i="28"/>
  <c r="K126" i="28"/>
  <c r="K4" i="28"/>
  <c r="M40" i="28"/>
  <c r="L28" i="28"/>
  <c r="L30" i="28"/>
  <c r="L66" i="28"/>
  <c r="K141" i="28"/>
  <c r="L74" i="28"/>
  <c r="K74" i="28"/>
  <c r="L98" i="28"/>
  <c r="L133" i="28"/>
  <c r="J126" i="28"/>
  <c r="L138" i="28"/>
  <c r="K30" i="28"/>
  <c r="M82" i="28"/>
  <c r="K138" i="28"/>
  <c r="K52" i="28"/>
  <c r="L80" i="28"/>
  <c r="L52" i="28"/>
  <c r="J52" i="28"/>
  <c r="J80" i="28"/>
  <c r="M24" i="28"/>
  <c r="M129" i="28"/>
  <c r="K130" i="28"/>
  <c r="J98" i="28"/>
  <c r="L125" i="28"/>
  <c r="L16" i="28"/>
  <c r="M86" i="28"/>
  <c r="M122" i="28"/>
  <c r="L24" i="28"/>
  <c r="K16" i="28"/>
  <c r="L86" i="28"/>
  <c r="L122" i="28"/>
  <c r="K24" i="28"/>
  <c r="K92" i="28"/>
  <c r="L129" i="28"/>
  <c r="J86" i="28"/>
  <c r="M92" i="28"/>
  <c r="K129" i="28"/>
  <c r="L92" i="28"/>
  <c r="K106" i="28"/>
  <c r="L121" i="28"/>
  <c r="J106" i="28"/>
  <c r="K121" i="28"/>
  <c r="K133" i="28"/>
  <c r="J125" i="28"/>
  <c r="K98" i="28"/>
  <c r="J66" i="28"/>
  <c r="M79" i="28"/>
  <c r="K44" i="28"/>
  <c r="L79" i="28"/>
  <c r="J44" i="28"/>
  <c r="K79" i="28"/>
  <c r="K62" i="28"/>
  <c r="K83" i="28"/>
  <c r="M48" i="28"/>
  <c r="M62" i="28"/>
  <c r="M83" i="28"/>
  <c r="L48" i="28"/>
  <c r="L62" i="28"/>
  <c r="L83" i="28"/>
  <c r="K48" i="28"/>
  <c r="M106" i="28"/>
  <c r="J143" i="28"/>
  <c r="L143" i="28"/>
  <c r="M143" i="28"/>
  <c r="K143" i="28"/>
  <c r="J76" i="28"/>
  <c r="K76" i="28"/>
  <c r="L76" i="28"/>
  <c r="M76" i="28"/>
  <c r="J104" i="28"/>
  <c r="L104" i="28"/>
  <c r="M104" i="28"/>
  <c r="K104" i="28"/>
  <c r="J77" i="28"/>
  <c r="L77" i="28"/>
  <c r="M77" i="28"/>
  <c r="K77" i="28"/>
  <c r="J127" i="28"/>
  <c r="K127" i="28"/>
  <c r="L127" i="28"/>
  <c r="M127" i="28"/>
  <c r="J54" i="28"/>
  <c r="K54" i="28"/>
  <c r="L54" i="28"/>
  <c r="M54" i="28"/>
  <c r="J100" i="28"/>
  <c r="K100" i="28"/>
  <c r="L100" i="28"/>
  <c r="M100" i="28"/>
  <c r="J69" i="28"/>
  <c r="K69" i="28"/>
  <c r="L69" i="28"/>
  <c r="M69" i="28"/>
  <c r="J103" i="28"/>
  <c r="K103" i="28"/>
  <c r="L103" i="28"/>
  <c r="M103" i="28"/>
  <c r="J119" i="28"/>
  <c r="L119" i="28"/>
  <c r="M119" i="28"/>
  <c r="K119" i="28"/>
  <c r="J5" i="28"/>
  <c r="L5" i="28"/>
  <c r="M5" i="28"/>
  <c r="K5" i="28"/>
  <c r="J111" i="28"/>
  <c r="K111" i="28"/>
  <c r="L111" i="28"/>
  <c r="M111" i="28"/>
  <c r="J108" i="28"/>
  <c r="K108" i="28"/>
  <c r="L108" i="28"/>
  <c r="M108" i="28"/>
  <c r="J81" i="28"/>
  <c r="K81" i="28"/>
  <c r="L81" i="28"/>
  <c r="M81" i="28"/>
  <c r="J120" i="28"/>
  <c r="K120" i="28"/>
  <c r="L120" i="28"/>
  <c r="M120" i="28"/>
  <c r="J85" i="28"/>
  <c r="K85" i="28"/>
  <c r="L85" i="28"/>
  <c r="M85" i="28"/>
  <c r="J65" i="28"/>
  <c r="L65" i="28"/>
  <c r="M65" i="28"/>
  <c r="K65" i="28"/>
  <c r="J139" i="28"/>
  <c r="K139" i="28"/>
  <c r="L139" i="28"/>
  <c r="M139" i="28"/>
  <c r="J89" i="28"/>
  <c r="L89" i="28"/>
  <c r="M89" i="28"/>
  <c r="K89" i="28"/>
  <c r="J140" i="28"/>
  <c r="L140" i="28"/>
  <c r="M140" i="28"/>
  <c r="K140" i="28"/>
  <c r="J135" i="28"/>
  <c r="K135" i="28"/>
  <c r="L135" i="28"/>
  <c r="M135" i="28"/>
  <c r="J17" i="28"/>
  <c r="L17" i="28"/>
  <c r="M17" i="28"/>
  <c r="K17" i="28"/>
  <c r="J42" i="28"/>
  <c r="K42" i="28"/>
  <c r="L42" i="28"/>
  <c r="M42" i="28"/>
  <c r="J132" i="28"/>
  <c r="K132" i="28"/>
  <c r="L132" i="28"/>
  <c r="M132" i="28"/>
  <c r="J84" i="28"/>
  <c r="K84" i="28"/>
  <c r="L84" i="28"/>
  <c r="M84" i="28"/>
  <c r="J37" i="28"/>
  <c r="K37" i="28"/>
  <c r="L37" i="28"/>
  <c r="M37" i="28"/>
  <c r="J93" i="28"/>
  <c r="K93" i="28"/>
  <c r="L93" i="28"/>
  <c r="M93" i="28"/>
  <c r="J123" i="28"/>
  <c r="K123" i="28"/>
  <c r="L123" i="28"/>
  <c r="M123" i="28"/>
  <c r="J13" i="28"/>
  <c r="K13" i="28"/>
  <c r="L13" i="28"/>
  <c r="M13" i="28"/>
  <c r="J116" i="28"/>
  <c r="L116" i="28"/>
  <c r="M116" i="28"/>
  <c r="K116" i="28"/>
  <c r="J21" i="28"/>
  <c r="K21" i="28"/>
  <c r="L21" i="28"/>
  <c r="M21" i="28"/>
  <c r="J90" i="28"/>
  <c r="K90" i="28"/>
  <c r="L90" i="28"/>
  <c r="M90" i="28"/>
  <c r="J144" i="28"/>
  <c r="K144" i="28"/>
  <c r="L144" i="28"/>
  <c r="M144" i="28"/>
  <c r="J88" i="28"/>
  <c r="K88" i="28"/>
  <c r="L88" i="28"/>
  <c r="M88" i="28"/>
  <c r="J41" i="28"/>
  <c r="L41" i="28"/>
  <c r="M41" i="28"/>
  <c r="K41" i="28"/>
  <c r="J101" i="28"/>
  <c r="L101" i="28"/>
  <c r="M101" i="28"/>
  <c r="K101" i="28"/>
  <c r="J73" i="28"/>
  <c r="K73" i="28"/>
  <c r="L73" i="28"/>
  <c r="M73" i="28"/>
  <c r="J61" i="28"/>
  <c r="K61" i="28"/>
  <c r="L61" i="28"/>
  <c r="M61" i="28"/>
  <c r="J112" i="28"/>
  <c r="K112" i="28"/>
  <c r="L112" i="28"/>
  <c r="M112" i="28"/>
  <c r="J45" i="28"/>
  <c r="K45" i="28"/>
  <c r="L45" i="28"/>
  <c r="M45" i="28"/>
  <c r="J105" i="28"/>
  <c r="K105" i="28"/>
  <c r="L105" i="28"/>
  <c r="M105" i="28"/>
  <c r="J78" i="28"/>
  <c r="K78" i="28"/>
  <c r="L78" i="28"/>
  <c r="M78" i="28"/>
  <c r="J25" i="28"/>
  <c r="K25" i="28"/>
  <c r="L25" i="28"/>
  <c r="M25" i="28"/>
  <c r="J29" i="28"/>
  <c r="L29" i="28"/>
  <c r="M29" i="28"/>
  <c r="K29" i="28"/>
  <c r="J131" i="28"/>
  <c r="L131" i="28"/>
  <c r="M131" i="28"/>
  <c r="K131" i="28"/>
  <c r="J124" i="28"/>
  <c r="K124" i="28"/>
  <c r="L124" i="28"/>
  <c r="M124" i="28"/>
  <c r="J60" i="28"/>
  <c r="K60" i="28"/>
  <c r="L60" i="28"/>
  <c r="M60" i="28"/>
  <c r="J49" i="28"/>
  <c r="K49" i="28"/>
  <c r="L49" i="28"/>
  <c r="M49" i="28"/>
  <c r="J109" i="28"/>
  <c r="K109" i="28"/>
  <c r="L109" i="28"/>
  <c r="M109" i="28"/>
  <c r="J72" i="28"/>
  <c r="K72" i="28"/>
  <c r="L72" i="28"/>
  <c r="M72" i="28"/>
  <c r="J9" i="28"/>
  <c r="K9" i="28"/>
  <c r="L9" i="28"/>
  <c r="M9" i="28"/>
  <c r="J33" i="28"/>
  <c r="K33" i="28"/>
  <c r="L33" i="28"/>
  <c r="M33" i="28"/>
  <c r="J97" i="28"/>
  <c r="K97" i="28"/>
  <c r="L97" i="28"/>
  <c r="M97" i="28"/>
  <c r="J115" i="28"/>
  <c r="K115" i="28"/>
  <c r="L115" i="28"/>
  <c r="M115" i="28"/>
  <c r="J50" i="28"/>
  <c r="L50" i="28"/>
  <c r="M50" i="28"/>
  <c r="K50" i="28"/>
  <c r="J128" i="28"/>
  <c r="L128" i="28"/>
  <c r="M128" i="28"/>
  <c r="K128" i="28"/>
  <c r="J64" i="28"/>
  <c r="K64" i="28"/>
  <c r="L64" i="28"/>
  <c r="M64" i="28"/>
  <c r="J53" i="28"/>
  <c r="L53" i="28"/>
  <c r="M53" i="28"/>
  <c r="K53" i="28"/>
  <c r="J113" i="28"/>
  <c r="L113" i="28"/>
  <c r="M113" i="28"/>
  <c r="K113" i="28"/>
  <c r="J96" i="28"/>
  <c r="K96" i="28"/>
  <c r="L96" i="28"/>
  <c r="M96" i="28"/>
  <c r="J107" i="28"/>
  <c r="L107" i="28"/>
  <c r="M107" i="28"/>
  <c r="K107" i="28"/>
  <c r="J38" i="28"/>
  <c r="L38" i="28"/>
  <c r="M38" i="28"/>
  <c r="K38" i="28"/>
  <c r="J136" i="28"/>
  <c r="K136" i="28"/>
  <c r="L136" i="28"/>
  <c r="M136" i="28"/>
  <c r="J68" i="28"/>
  <c r="L68" i="28"/>
  <c r="M68" i="28"/>
  <c r="K68" i="28"/>
  <c r="J57" i="28"/>
  <c r="K57" i="28"/>
  <c r="L57" i="28"/>
  <c r="M57" i="28"/>
  <c r="J117" i="28"/>
  <c r="K117" i="28"/>
  <c r="L117" i="28"/>
  <c r="M117" i="28"/>
  <c r="J2" i="28"/>
  <c r="K2" i="28"/>
  <c r="L2" i="28"/>
  <c r="J2" i="27"/>
  <c r="Q1" i="27" s="1"/>
  <c r="L2" i="27"/>
  <c r="Q3" i="27" s="1"/>
  <c r="M2" i="27"/>
  <c r="Q4" i="27" s="1"/>
  <c r="M136" i="26"/>
  <c r="J125" i="26"/>
  <c r="M98" i="26"/>
  <c r="L32" i="26"/>
  <c r="L120" i="26"/>
  <c r="M49" i="26"/>
  <c r="M101" i="26"/>
  <c r="J80" i="26"/>
  <c r="M106" i="26"/>
  <c r="K10" i="26"/>
  <c r="J82" i="26"/>
  <c r="J32" i="26"/>
  <c r="J118" i="26"/>
  <c r="L101" i="26"/>
  <c r="M126" i="26"/>
  <c r="K34" i="26"/>
  <c r="M128" i="26"/>
  <c r="M12" i="26"/>
  <c r="J128" i="26"/>
  <c r="K118" i="26"/>
  <c r="L114" i="26"/>
  <c r="K37" i="26"/>
  <c r="M109" i="26"/>
  <c r="M129" i="26"/>
  <c r="M122" i="26"/>
  <c r="J18" i="26"/>
  <c r="J50" i="26"/>
  <c r="J76" i="26"/>
  <c r="M22" i="26"/>
  <c r="L118" i="26"/>
  <c r="L113" i="26"/>
  <c r="K12" i="26"/>
  <c r="M57" i="26"/>
  <c r="K113" i="26"/>
  <c r="K129" i="26"/>
  <c r="K76" i="26"/>
  <c r="K130" i="26"/>
  <c r="M34" i="26"/>
  <c r="K20" i="26"/>
  <c r="L50" i="26"/>
  <c r="J12" i="26"/>
  <c r="M140" i="26"/>
  <c r="J13" i="26"/>
  <c r="L57" i="26"/>
  <c r="J113" i="26"/>
  <c r="M42" i="26"/>
  <c r="M130" i="26"/>
  <c r="L18" i="26"/>
  <c r="J109" i="26"/>
  <c r="L24" i="26"/>
  <c r="L140" i="26"/>
  <c r="M8" i="26"/>
  <c r="L13" i="26"/>
  <c r="K57" i="26"/>
  <c r="M117" i="26"/>
  <c r="M62" i="26"/>
  <c r="M110" i="26"/>
  <c r="J94" i="26"/>
  <c r="K128" i="26"/>
  <c r="J114" i="26"/>
  <c r="L122" i="26"/>
  <c r="L130" i="26"/>
  <c r="K24" i="26"/>
  <c r="M48" i="26"/>
  <c r="J140" i="26"/>
  <c r="L8" i="26"/>
  <c r="K13" i="26"/>
  <c r="L117" i="26"/>
  <c r="L62" i="26"/>
  <c r="L110" i="26"/>
  <c r="L94" i="26"/>
  <c r="L109" i="26"/>
  <c r="J28" i="26"/>
  <c r="L48" i="26"/>
  <c r="K8" i="26"/>
  <c r="K117" i="26"/>
  <c r="K62" i="26"/>
  <c r="J34" i="26"/>
  <c r="K110" i="26"/>
  <c r="K94" i="26"/>
  <c r="L85" i="26"/>
  <c r="K141" i="26"/>
  <c r="L142" i="26"/>
  <c r="M26" i="26"/>
  <c r="M24" i="26"/>
  <c r="M132" i="26"/>
  <c r="M144" i="26"/>
  <c r="K114" i="26"/>
  <c r="L37" i="26"/>
  <c r="K85" i="26"/>
  <c r="K105" i="26"/>
  <c r="J141" i="26"/>
  <c r="K80" i="26"/>
  <c r="K30" i="26"/>
  <c r="K106" i="26"/>
  <c r="K142" i="26"/>
  <c r="M85" i="26"/>
  <c r="K26" i="26"/>
  <c r="L144" i="26"/>
  <c r="K132" i="26"/>
  <c r="J97" i="26"/>
  <c r="L121" i="26"/>
  <c r="J132" i="26"/>
  <c r="J144" i="26"/>
  <c r="J49" i="26"/>
  <c r="L97" i="26"/>
  <c r="K121" i="26"/>
  <c r="K122" i="26"/>
  <c r="L6" i="26"/>
  <c r="L42" i="26"/>
  <c r="L86" i="26"/>
  <c r="L126" i="26"/>
  <c r="L40" i="26"/>
  <c r="L58" i="26"/>
  <c r="M142" i="26"/>
  <c r="M6" i="26"/>
  <c r="M86" i="26"/>
  <c r="J58" i="26"/>
  <c r="M38" i="26"/>
  <c r="J136" i="26"/>
  <c r="L49" i="26"/>
  <c r="K97" i="26"/>
  <c r="K6" i="26"/>
  <c r="K42" i="26"/>
  <c r="K86" i="26"/>
  <c r="K126" i="26"/>
  <c r="K40" i="26"/>
  <c r="K58" i="26"/>
  <c r="M141" i="26"/>
  <c r="J27" i="26"/>
  <c r="K27" i="26"/>
  <c r="L27" i="26"/>
  <c r="M27" i="26"/>
  <c r="J35" i="26"/>
  <c r="K35" i="26"/>
  <c r="L35" i="26"/>
  <c r="M35" i="26"/>
  <c r="M127" i="26"/>
  <c r="K127" i="26"/>
  <c r="L127" i="26"/>
  <c r="J127" i="26"/>
  <c r="J17" i="26"/>
  <c r="K17" i="26"/>
  <c r="L17" i="26"/>
  <c r="M17" i="26"/>
  <c r="M67" i="26"/>
  <c r="K67" i="26"/>
  <c r="L67" i="26"/>
  <c r="J67" i="26"/>
  <c r="J135" i="26"/>
  <c r="K135" i="26"/>
  <c r="L135" i="26"/>
  <c r="M135" i="26"/>
  <c r="J29" i="26"/>
  <c r="K29" i="26"/>
  <c r="L29" i="26"/>
  <c r="M29" i="26"/>
  <c r="J81" i="26"/>
  <c r="K81" i="26"/>
  <c r="L81" i="26"/>
  <c r="M81" i="26"/>
  <c r="M79" i="26"/>
  <c r="K79" i="26"/>
  <c r="L79" i="26"/>
  <c r="J79" i="26"/>
  <c r="J51" i="26"/>
  <c r="K51" i="26"/>
  <c r="L51" i="26"/>
  <c r="M51" i="26"/>
  <c r="M139" i="26"/>
  <c r="K139" i="26"/>
  <c r="L139" i="26"/>
  <c r="J139" i="26"/>
  <c r="J143" i="26"/>
  <c r="K143" i="26"/>
  <c r="L143" i="26"/>
  <c r="M143" i="26"/>
  <c r="J104" i="26"/>
  <c r="K104" i="26"/>
  <c r="L104" i="26"/>
  <c r="M104" i="26"/>
  <c r="J65" i="26"/>
  <c r="K65" i="26"/>
  <c r="L65" i="26"/>
  <c r="M65" i="26"/>
  <c r="J5" i="26"/>
  <c r="K5" i="26"/>
  <c r="L5" i="26"/>
  <c r="M5" i="26"/>
  <c r="M31" i="26"/>
  <c r="K31" i="26"/>
  <c r="L31" i="26"/>
  <c r="J31" i="26"/>
  <c r="J90" i="26"/>
  <c r="K90" i="26"/>
  <c r="L90" i="26"/>
  <c r="M90" i="26"/>
  <c r="J39" i="26"/>
  <c r="K39" i="26"/>
  <c r="L39" i="26"/>
  <c r="M39" i="26"/>
  <c r="J47" i="26"/>
  <c r="K47" i="26"/>
  <c r="L47" i="26"/>
  <c r="M47" i="26"/>
  <c r="J41" i="26"/>
  <c r="K41" i="26"/>
  <c r="L41" i="26"/>
  <c r="M41" i="26"/>
  <c r="J99" i="26"/>
  <c r="K99" i="26"/>
  <c r="L99" i="26"/>
  <c r="M99" i="26"/>
  <c r="M55" i="26"/>
  <c r="K55" i="26"/>
  <c r="L55" i="26"/>
  <c r="J55" i="26"/>
  <c r="J11" i="26"/>
  <c r="K11" i="26"/>
  <c r="L11" i="26"/>
  <c r="M11" i="26"/>
  <c r="J95" i="26"/>
  <c r="K95" i="26"/>
  <c r="L95" i="26"/>
  <c r="M95" i="26"/>
  <c r="J71" i="26"/>
  <c r="K71" i="26"/>
  <c r="L71" i="26"/>
  <c r="M71" i="26"/>
  <c r="M19" i="26"/>
  <c r="K19" i="26"/>
  <c r="L19" i="26"/>
  <c r="J19" i="26"/>
  <c r="J53" i="26"/>
  <c r="K53" i="26"/>
  <c r="L53" i="26"/>
  <c r="M53" i="26"/>
  <c r="J63" i="26"/>
  <c r="K63" i="26"/>
  <c r="L63" i="26"/>
  <c r="M63" i="26"/>
  <c r="M43" i="26"/>
  <c r="K43" i="26"/>
  <c r="L43" i="26"/>
  <c r="J43" i="26"/>
  <c r="M100" i="26"/>
  <c r="K100" i="26"/>
  <c r="L100" i="26"/>
  <c r="J100" i="26"/>
  <c r="J21" i="26"/>
  <c r="K21" i="26"/>
  <c r="L21" i="26"/>
  <c r="M21" i="26"/>
  <c r="J60" i="26"/>
  <c r="K60" i="26"/>
  <c r="L60" i="26"/>
  <c r="M60" i="26"/>
  <c r="J107" i="26"/>
  <c r="K107" i="26"/>
  <c r="L107" i="26"/>
  <c r="M107" i="26"/>
  <c r="J23" i="26"/>
  <c r="K23" i="26"/>
  <c r="L23" i="26"/>
  <c r="M23" i="26"/>
  <c r="J84" i="26"/>
  <c r="K84" i="26"/>
  <c r="L84" i="26"/>
  <c r="M84" i="26"/>
  <c r="J93" i="26"/>
  <c r="K93" i="26"/>
  <c r="L93" i="26"/>
  <c r="M93" i="26"/>
  <c r="M115" i="26"/>
  <c r="K115" i="26"/>
  <c r="L115" i="26"/>
  <c r="J115" i="26"/>
  <c r="J75" i="26"/>
  <c r="K75" i="26"/>
  <c r="L75" i="26"/>
  <c r="M75" i="26"/>
  <c r="J54" i="26"/>
  <c r="K54" i="26"/>
  <c r="L54" i="26"/>
  <c r="M54" i="26"/>
  <c r="M88" i="26"/>
  <c r="K88" i="26"/>
  <c r="L88" i="26"/>
  <c r="J88" i="26"/>
  <c r="J45" i="26"/>
  <c r="K45" i="26"/>
  <c r="L45" i="26"/>
  <c r="M45" i="26"/>
  <c r="M64" i="26"/>
  <c r="K64" i="26"/>
  <c r="L64" i="26"/>
  <c r="J64" i="26"/>
  <c r="J123" i="26"/>
  <c r="K123" i="26"/>
  <c r="L123" i="26"/>
  <c r="M123" i="26"/>
  <c r="J83" i="26"/>
  <c r="K83" i="26"/>
  <c r="L83" i="26"/>
  <c r="M83" i="26"/>
  <c r="J92" i="26"/>
  <c r="K92" i="26"/>
  <c r="L92" i="26"/>
  <c r="M92" i="26"/>
  <c r="J78" i="26"/>
  <c r="K78" i="26"/>
  <c r="L78" i="26"/>
  <c r="M78" i="26"/>
  <c r="J3" i="26"/>
  <c r="K3" i="26"/>
  <c r="L3" i="26"/>
  <c r="M3" i="26"/>
  <c r="J87" i="26"/>
  <c r="K87" i="26"/>
  <c r="L87" i="26"/>
  <c r="M87" i="26"/>
  <c r="J96" i="26"/>
  <c r="K96" i="26"/>
  <c r="L96" i="26"/>
  <c r="M96" i="26"/>
  <c r="M16" i="26"/>
  <c r="K16" i="26"/>
  <c r="L16" i="26"/>
  <c r="J16" i="26"/>
  <c r="M91" i="26"/>
  <c r="K91" i="26"/>
  <c r="L91" i="26"/>
  <c r="J91" i="26"/>
  <c r="J44" i="26"/>
  <c r="K44" i="26"/>
  <c r="L44" i="26"/>
  <c r="M44" i="26"/>
  <c r="J14" i="26"/>
  <c r="K14" i="26"/>
  <c r="L14" i="26"/>
  <c r="M14" i="26"/>
  <c r="J2" i="26"/>
  <c r="L2" i="26"/>
  <c r="K2" i="26"/>
  <c r="M2" i="26"/>
  <c r="J131" i="26"/>
  <c r="K131" i="26"/>
  <c r="L131" i="26"/>
  <c r="M131" i="26"/>
  <c r="M103" i="26"/>
  <c r="K103" i="26"/>
  <c r="L103" i="26"/>
  <c r="J103" i="26"/>
  <c r="M52" i="26"/>
  <c r="K52" i="26"/>
  <c r="L52" i="26"/>
  <c r="J52" i="26"/>
  <c r="M46" i="26"/>
  <c r="K46" i="26"/>
  <c r="L46" i="26"/>
  <c r="J46" i="26"/>
  <c r="J89" i="26"/>
  <c r="K89" i="26"/>
  <c r="L89" i="26"/>
  <c r="M89" i="26"/>
  <c r="J9" i="26"/>
  <c r="K9" i="26"/>
  <c r="L9" i="26"/>
  <c r="M9" i="26"/>
  <c r="J68" i="26"/>
  <c r="K68" i="26"/>
  <c r="L68" i="26"/>
  <c r="M68" i="26"/>
  <c r="J108" i="26"/>
  <c r="K108" i="26"/>
  <c r="L108" i="26"/>
  <c r="M108" i="26"/>
  <c r="J59" i="26"/>
  <c r="K59" i="26"/>
  <c r="L59" i="26"/>
  <c r="M59" i="26"/>
  <c r="M7" i="26"/>
  <c r="K7" i="26"/>
  <c r="L7" i="26"/>
  <c r="J7" i="26"/>
  <c r="J56" i="26"/>
  <c r="K56" i="26"/>
  <c r="L56" i="26"/>
  <c r="M56" i="26"/>
  <c r="J119" i="26"/>
  <c r="K119" i="26"/>
  <c r="L119" i="26"/>
  <c r="M119" i="26"/>
  <c r="J77" i="26"/>
  <c r="K77" i="26"/>
  <c r="L77" i="26"/>
  <c r="M77" i="26"/>
  <c r="J15" i="26"/>
  <c r="K15" i="26"/>
  <c r="L15" i="26"/>
  <c r="M15" i="26"/>
  <c r="J111" i="26"/>
  <c r="K111" i="26"/>
  <c r="L111" i="26"/>
  <c r="M111" i="26"/>
  <c r="J33" i="26"/>
  <c r="K33" i="26"/>
  <c r="L33" i="26"/>
  <c r="M33" i="26"/>
  <c r="Q4" i="31" l="1"/>
  <c r="E2" i="32" s="1"/>
  <c r="Q2" i="31"/>
  <c r="C2" i="32" s="1"/>
  <c r="Q1" i="31"/>
  <c r="B2" i="32" s="1"/>
  <c r="Q3" i="31"/>
  <c r="D2" i="32" s="1"/>
  <c r="Q1" i="29"/>
  <c r="Q4" i="29"/>
  <c r="Q2" i="29"/>
  <c r="Q3" i="29"/>
  <c r="Q6" i="29" s="1"/>
  <c r="Q4" i="28"/>
  <c r="Q3" i="28"/>
  <c r="Q2" i="28"/>
  <c r="Q1" i="28"/>
  <c r="Q6" i="27"/>
  <c r="Q8" i="27" s="1"/>
  <c r="Q7" i="27"/>
  <c r="Q4" i="26"/>
  <c r="E3" i="32" s="1"/>
  <c r="Q2" i="26"/>
  <c r="C3" i="32" s="1"/>
  <c r="Q3" i="26"/>
  <c r="D3" i="32" s="1"/>
  <c r="Q1" i="26"/>
  <c r="B3" i="32" s="1"/>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2"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2" i="2"/>
  <c r="Q7" i="31" l="1"/>
  <c r="G2" i="32" s="1"/>
  <c r="Q6" i="31"/>
  <c r="F2" i="32" s="1"/>
  <c r="Q7" i="29"/>
  <c r="Q8" i="29" s="1"/>
  <c r="Q7" i="28"/>
  <c r="Q6" i="28"/>
  <c r="Q7" i="26"/>
  <c r="G3" i="32" s="1"/>
  <c r="Q6" i="26"/>
  <c r="Q8" i="26" l="1"/>
  <c r="H3" i="32" s="1"/>
  <c r="F3" i="32"/>
  <c r="Q8" i="31"/>
  <c r="H2" i="32" s="1"/>
  <c r="Q8" i="28"/>
</calcChain>
</file>

<file path=xl/sharedStrings.xml><?xml version="1.0" encoding="utf-8"?>
<sst xmlns="http://schemas.openxmlformats.org/spreadsheetml/2006/main" count="5485" uniqueCount="1185">
  <si>
    <t>Key</t>
  </si>
  <si>
    <t>Classifier Type</t>
  </si>
  <si>
    <t>node_id</t>
  </si>
  <si>
    <t>node_label</t>
  </si>
  <si>
    <t>parent_id</t>
  </si>
  <si>
    <t>parent_label</t>
  </si>
  <si>
    <t>service_id</t>
  </si>
  <si>
    <t>service_name</t>
  </si>
  <si>
    <t>ExpressRouteCircuitSku</t>
  </si>
  <si>
    <t>ExpressRouteCircuit</t>
  </si>
  <si>
    <t>Microsoft.Network</t>
  </si>
  <si>
    <t>PublicIPAddressSku</t>
  </si>
  <si>
    <t>PublicIPAddress</t>
  </si>
  <si>
    <t>VirtualNetworkGatewaySku</t>
  </si>
  <si>
    <t>VirtualNetworkGateway</t>
  </si>
  <si>
    <t>VirtualNetworkGatewayConnectionType</t>
  </si>
  <si>
    <t>VirtualNetworkGatewayConnection</t>
  </si>
  <si>
    <t>ContainerNetworkInterfaceConfiguration</t>
  </si>
  <si>
    <t>ContainerNetworkInterface</t>
  </si>
  <si>
    <t>IpAllocationType</t>
  </si>
  <si>
    <t>IpAllocation</t>
  </si>
  <si>
    <t>NatGatewaySku</t>
  </si>
  <si>
    <t>NatGateway</t>
  </si>
  <si>
    <t>FirewallPolicySku</t>
  </si>
  <si>
    <t>FirewallPolicy</t>
  </si>
  <si>
    <t>LoadBalancerSku</t>
  </si>
  <si>
    <t>LoadBalancer</t>
  </si>
  <si>
    <t>PublicIPPrefixSku</t>
  </si>
  <si>
    <t>PublicIPPrefix</t>
  </si>
  <si>
    <t>ApplicationGatewaySku</t>
  </si>
  <si>
    <t>ApplicationGateway</t>
  </si>
  <si>
    <t>PrivateEndpointProperties</t>
  </si>
  <si>
    <t>PrivateEndpoint</t>
  </si>
  <si>
    <t>AzureFirewallSku</t>
  </si>
  <si>
    <t>AzureFirewall</t>
  </si>
  <si>
    <t>CreatorProperties</t>
  </si>
  <si>
    <t>Creator</t>
  </si>
  <si>
    <t>Microsoft.Maps</t>
  </si>
  <si>
    <t>MapsAccountProperties</t>
  </si>
  <si>
    <t>MapsAccount</t>
  </si>
  <si>
    <t>DatabaseProperties</t>
  </si>
  <si>
    <t>Database</t>
  </si>
  <si>
    <t>Microsoft.DBforPostgreSQL</t>
  </si>
  <si>
    <t>ServerProperties</t>
  </si>
  <si>
    <t>Server</t>
  </si>
  <si>
    <t>FirewallRuleProperties</t>
  </si>
  <si>
    <t>FirewallRule</t>
  </si>
  <si>
    <t>ConfigurationProperties</t>
  </si>
  <si>
    <t>Configuration</t>
  </si>
  <si>
    <t>SBNamespaceProperties</t>
  </si>
  <si>
    <t>SBNamespace</t>
  </si>
  <si>
    <t>Microsoft.ServiceBus</t>
  </si>
  <si>
    <t>SBSubscriptionProperties</t>
  </si>
  <si>
    <t>SBSubscription</t>
  </si>
  <si>
    <t>SBQueueProperties</t>
  </si>
  <si>
    <t>SBQueue</t>
  </si>
  <si>
    <t>SBTopicProperties</t>
  </si>
  <si>
    <t>SBTopic</t>
  </si>
  <si>
    <t>ActionGroupPatchBody</t>
  </si>
  <si>
    <t>ActionGroupPatch</t>
  </si>
  <si>
    <t>Microsoft.Insights</t>
  </si>
  <si>
    <t>RegistrationDefinitionProperties</t>
  </si>
  <si>
    <t>RegistrationDefinition</t>
  </si>
  <si>
    <t>Microsoft.ManagedServices</t>
  </si>
  <si>
    <t>RegistrationAssignmentProperties</t>
  </si>
  <si>
    <t>RegistrationAssignment</t>
  </si>
  <si>
    <t>MarketplaceRegistrationDefinitionProperties</t>
  </si>
  <si>
    <t>MarketplaceRegistrationDefinition</t>
  </si>
  <si>
    <t>DigitalTwinsEndpointResourceProperties</t>
  </si>
  <si>
    <t>DigitalTwinsEndpointResource</t>
  </si>
  <si>
    <t>Microsoft.DigitalTwins</t>
  </si>
  <si>
    <t>MetricName</t>
  </si>
  <si>
    <t>Metric</t>
  </si>
  <si>
    <t>Microsoft.DocumentDB</t>
  </si>
  <si>
    <t>BackupPolicyType</t>
  </si>
  <si>
    <t>BackupPolicy</t>
  </si>
  <si>
    <t>NotebookWorkspaceProperties</t>
  </si>
  <si>
    <t>NotebookWorkspace</t>
  </si>
  <si>
    <t>PrivateEndpointConnectionProperties</t>
  </si>
  <si>
    <t>PrivateEndpointConnection</t>
  </si>
  <si>
    <t>PrivateLinkResourceProperties</t>
  </si>
  <si>
    <t>PrivateLinkResource</t>
  </si>
  <si>
    <t>MonitoringTagRulesProperties</t>
  </si>
  <si>
    <t>MonitoringTagRules</t>
  </si>
  <si>
    <t>Microsoft.Elastic</t>
  </si>
  <si>
    <t>ResourceSku</t>
  </si>
  <si>
    <t>Resource</t>
  </si>
  <si>
    <t>Microsoft.AnalysisServices</t>
  </si>
  <si>
    <t>AnalysisServicesServerProperties</t>
  </si>
  <si>
    <t>AnalysisServicesServer</t>
  </si>
  <si>
    <t>CloudErrorBody</t>
  </si>
  <si>
    <t>CloudError</t>
  </si>
  <si>
    <t>Microsoft.KeyVault</t>
  </si>
  <si>
    <t>VaultProperties</t>
  </si>
  <si>
    <t>Vault</t>
  </si>
  <si>
    <t>DeletedVaultProperties</t>
  </si>
  <si>
    <t>DeletedVault</t>
  </si>
  <si>
    <t>OperationProperties</t>
  </si>
  <si>
    <t>Operation</t>
  </si>
  <si>
    <t>SecretProperties</t>
  </si>
  <si>
    <t>Secret</t>
  </si>
  <si>
    <t>KeyProperties</t>
  </si>
  <si>
    <t>CsmOperationDescriptionProperties</t>
  </si>
  <si>
    <t>CsmOperationDescription</t>
  </si>
  <si>
    <t>Microsoft.Web</t>
  </si>
  <si>
    <t>Microsoft.PowerBI</t>
  </si>
  <si>
    <t>WebApplicationFirewallPolicyProperties</t>
  </si>
  <si>
    <t>WebApplicationFirewallPolicy</t>
  </si>
  <si>
    <t>ManagedRuleSetDefinitionProperties</t>
  </si>
  <si>
    <t>ManagedRuleSetDefinition</t>
  </si>
  <si>
    <t>PrivateZoneProperties</t>
  </si>
  <si>
    <t>PrivateZone</t>
  </si>
  <si>
    <t>VirtualNetworkLinkProperties</t>
  </si>
  <si>
    <t>VirtualNetworkLink</t>
  </si>
  <si>
    <t>NetworkInterfaceTapConfigurationPropertiesFormat</t>
  </si>
  <si>
    <t>NetworkInterfaceTapConfiguration</t>
  </si>
  <si>
    <t>NetworkInterfaceIPConfigurationPropertiesFormat</t>
  </si>
  <si>
    <t>NetworkInterfaceIPConfiguration</t>
  </si>
  <si>
    <t>NetworkInterfacePropertiesFormat</t>
  </si>
  <si>
    <t>NetworkInterface</t>
  </si>
  <si>
    <t>IPConfigurationPropertiesFormat</t>
  </si>
  <si>
    <t>IPConfiguration</t>
  </si>
  <si>
    <t>UsageName</t>
  </si>
  <si>
    <t>Usage</t>
  </si>
  <si>
    <t>DdosProtectionPlanPropertiesFormat</t>
  </si>
  <si>
    <t>DdosProtectionPlan</t>
  </si>
  <si>
    <t>CustomIpPrefixPropertiesFormat</t>
  </si>
  <si>
    <t>CustomIpPrefix</t>
  </si>
  <si>
    <t>ExpressRouteCircuitPeeringPropertiesFormat</t>
  </si>
  <si>
    <t>ExpressRouteCircuitPeering</t>
  </si>
  <si>
    <t>ExpressRouteCircuitConnectionPropertiesFormat</t>
  </si>
  <si>
    <t>ExpressRouteCircuitConnection</t>
  </si>
  <si>
    <t>PeerExpressRouteCircuitConnectionPropertiesFormat</t>
  </si>
  <si>
    <t>PeerExpressRouteCircuitConnection</t>
  </si>
  <si>
    <t>ExpressRouteCircuitPropertiesFormat</t>
  </si>
  <si>
    <t>ExpressRouteServiceProviderPropertiesFormat</t>
  </si>
  <si>
    <t>ExpressRouteServiceProvider</t>
  </si>
  <si>
    <t>RoutePropertiesFormat</t>
  </si>
  <si>
    <t>Route</t>
  </si>
  <si>
    <t>RouteTablePropertiesFormat</t>
  </si>
  <si>
    <t>RouteTable</t>
  </si>
  <si>
    <t>ServiceTagInformationPropertiesFormat</t>
  </si>
  <si>
    <t>ServiceTagInformation</t>
  </si>
  <si>
    <t>DdosCustomPolicyPropertiesFormat</t>
  </si>
  <si>
    <t>DdosCustomPolicy</t>
  </si>
  <si>
    <t>ExpressRouteCrossConnectionProperties</t>
  </si>
  <si>
    <t>ExpressRouteCrossConnection</t>
  </si>
  <si>
    <t>ExpressRouteCrossConnectionPeeringProperties</t>
  </si>
  <si>
    <t>ExpressRouteCrossConnectionPeering</t>
  </si>
  <si>
    <t>PublicIPAddressPropertiesFormat</t>
  </si>
  <si>
    <t>VirtualNetworkGatewayIPConfigurationPropertiesFormat</t>
  </si>
  <si>
    <t>VirtualNetworkGatewayIPConfiguration</t>
  </si>
  <si>
    <t>VirtualNetworkGatewayNatRuleProperties</t>
  </si>
  <si>
    <t>VirtualNetworkGatewayNatRule</t>
  </si>
  <si>
    <t>VpnClientRootCertificatePropertiesFormat</t>
  </si>
  <si>
    <t>VpnClientRootCertificate</t>
  </si>
  <si>
    <t>VpnClientRevokedCertificatePropertiesFormat</t>
  </si>
  <si>
    <t>VpnClientRevokedCertificate</t>
  </si>
  <si>
    <t>VirtualNetworkGatewayPropertiesFormat</t>
  </si>
  <si>
    <t>VirtualNetworkGatewayConnectionPropertiesFormat</t>
  </si>
  <si>
    <t>LocalNetworkGatewayPropertiesFormat</t>
  </si>
  <si>
    <t>LocalNetworkGateway</t>
  </si>
  <si>
    <t>VirtualNetworkGatewayConnectionListEntityPropertiesFormat</t>
  </si>
  <si>
    <t>VirtualNetworkGatewayConnectionListEntity</t>
  </si>
  <si>
    <t>IpGroupPropertiesFormat</t>
  </si>
  <si>
    <t>IpGroup</t>
  </si>
  <si>
    <t>WebApplicationFirewallPolicyPropertiesFormat</t>
  </si>
  <si>
    <t>SecurityRulePropertiesFormat</t>
  </si>
  <si>
    <t>SecurityRule</t>
  </si>
  <si>
    <t>NetworkSecurityGroupPropertiesFormat</t>
  </si>
  <si>
    <t>NetworkSecurityGroup</t>
  </si>
  <si>
    <t>NetworkVirtualAppliancePropertiesFormat</t>
  </si>
  <si>
    <t>NetworkVirtualAppliance</t>
  </si>
  <si>
    <t>VirtualApplianceSiteProperties</t>
  </si>
  <si>
    <t>VirtualApplianceSite</t>
  </si>
  <si>
    <t>NetworkVirtualApplianceSkuPropertiesFormat</t>
  </si>
  <si>
    <t>NetworkVirtualApplianceSku</t>
  </si>
  <si>
    <t>InboundSecurityRuleProperties</t>
  </si>
  <si>
    <t>InboundSecurityRule</t>
  </si>
  <si>
    <t>NetworkProfilePropertiesFormat</t>
  </si>
  <si>
    <t>NetworkProfile</t>
  </si>
  <si>
    <t>ContainerNetworkInterfacePropertiesFormat</t>
  </si>
  <si>
    <t>ContainerNetworkInterfaceConfigurationPropertiesFormat</t>
  </si>
  <si>
    <t>IPConfigurationProfilePropertiesFormat</t>
  </si>
  <si>
    <t>IPConfigurationProfile</t>
  </si>
  <si>
    <t>ContainerNetworkInterfaceIpConfigurationPropertiesFormat</t>
  </si>
  <si>
    <t>ContainerNetworkInterfaceIpConfiguration</t>
  </si>
  <si>
    <t>IpAllocationPropertiesFormat</t>
  </si>
  <si>
    <t>AzureFirewallFqdnTagPropertiesFormat</t>
  </si>
  <si>
    <t>AzureFirewallFqdnTag</t>
  </si>
  <si>
    <t>NatGatewayPropertiesFormat</t>
  </si>
  <si>
    <t>ServiceAssociationLinkPropertiesFormat</t>
  </si>
  <si>
    <t>ServiceAssociationLink</t>
  </si>
  <si>
    <t>SubnetPropertiesFormat</t>
  </si>
  <si>
    <t>Subnet</t>
  </si>
  <si>
    <t>VirtualNetworkPeeringPropertiesFormat</t>
  </si>
  <si>
    <t>VirtualNetworkPeering</t>
  </si>
  <si>
    <t>VirtualNetworkPropertiesFormat</t>
  </si>
  <si>
    <t>VirtualNetwork</t>
  </si>
  <si>
    <t>VirtualNetworkUsageName</t>
  </si>
  <si>
    <t>VirtualNetworkUsage</t>
  </si>
  <si>
    <t>NetworkIntentPolicyConfiguration</t>
  </si>
  <si>
    <t>NetworkIntentPolicy</t>
  </si>
  <si>
    <t>DscpConfigurationPropertiesFormat</t>
  </si>
  <si>
    <t>DscpConfiguration</t>
  </si>
  <si>
    <t>VpnSiteProperties</t>
  </si>
  <si>
    <t>VpnSite</t>
  </si>
  <si>
    <t>VpnSiteLinkProperties</t>
  </si>
  <si>
    <t>VpnSiteLink</t>
  </si>
  <si>
    <t>BgpConnectionProperties</t>
  </si>
  <si>
    <t>BgpConnection</t>
  </si>
  <si>
    <t>VirtualHubProperties</t>
  </si>
  <si>
    <t>VirtualHub</t>
  </si>
  <si>
    <t>VpnGatewayProperties</t>
  </si>
  <si>
    <t>VpnGateway</t>
  </si>
  <si>
    <t>VpnGatewayNatRuleProperties</t>
  </si>
  <si>
    <t>VpnGatewayNatRule</t>
  </si>
  <si>
    <t>VpnConnectionProperties</t>
  </si>
  <si>
    <t>VpnConnection</t>
  </si>
  <si>
    <t>VpnSiteLinkConnectionProperties</t>
  </si>
  <si>
    <t>VpnSiteLinkConnection</t>
  </si>
  <si>
    <t>HubVirtualNetworkConnectionProperties</t>
  </si>
  <si>
    <t>HubVirtualNetworkConnection</t>
  </si>
  <si>
    <t>HubRouteTableProperties</t>
  </si>
  <si>
    <t>HubRouteTable</t>
  </si>
  <si>
    <t>VirtualWanSecurityProviderType</t>
  </si>
  <si>
    <t>VirtualWanSecurityProvider</t>
  </si>
  <si>
    <t>VpnServerConfigurationProperties</t>
  </si>
  <si>
    <t>VpnServerConfiguration</t>
  </si>
  <si>
    <t>P2SVpnGatewayProperties</t>
  </si>
  <si>
    <t>P2SVpnGateway</t>
  </si>
  <si>
    <t>P2SConnectionConfigurationProperties</t>
  </si>
  <si>
    <t>P2SConnectionConfiguration</t>
  </si>
  <si>
    <t>VirtualHubRouteTableV2Properties</t>
  </si>
  <si>
    <t>VirtualHubRouteTableV2</t>
  </si>
  <si>
    <t>ExpressRouteGatewayProperties</t>
  </si>
  <si>
    <t>ExpressRouteGateway</t>
  </si>
  <si>
    <t>ExpressRouteConnectionProperties</t>
  </si>
  <si>
    <t>ExpressRouteConnection</t>
  </si>
  <si>
    <t>RoutingIntentProperties</t>
  </si>
  <si>
    <t>RoutingIntent</t>
  </si>
  <si>
    <t>FirewallPolicyPropertiesFormat</t>
  </si>
  <si>
    <t>FirewallPolicyRuleCollectionGroupProperties</t>
  </si>
  <si>
    <t>FirewallPolicyRuleCollectionGroup</t>
  </si>
  <si>
    <t>FirewallPolicyRuleApplicationProtocolType</t>
  </si>
  <si>
    <t>FirewallPolicyRuleApplicationProtocol</t>
  </si>
  <si>
    <t>FirewallPolicyIntrusionDetectionConfiguration</t>
  </si>
  <si>
    <t>FirewallPolicyIntrusionDetection</t>
  </si>
  <si>
    <t>FrontendIPConfigurationPropertiesFormat</t>
  </si>
  <si>
    <t>FrontendIPConfiguration</t>
  </si>
  <si>
    <t>LoadBalancerBackendAddressPropertiesFormat</t>
  </si>
  <si>
    <t>LoadBalancerBackendAddress</t>
  </si>
  <si>
    <t>BackendAddressPoolPropertiesFormat</t>
  </si>
  <si>
    <t>BackendAddressPool</t>
  </si>
  <si>
    <t>LoadBalancingRulePropertiesFormat</t>
  </si>
  <si>
    <t>LoadBalancingRule</t>
  </si>
  <si>
    <t>ProbePropertiesFormat</t>
  </si>
  <si>
    <t>Probe</t>
  </si>
  <si>
    <t>InboundNatRulePropertiesFormat</t>
  </si>
  <si>
    <t>InboundNatRule</t>
  </si>
  <si>
    <t>InboundNatPoolPropertiesFormat</t>
  </si>
  <si>
    <t>InboundNatPool</t>
  </si>
  <si>
    <t>OutboundRulePropertiesFormat</t>
  </si>
  <si>
    <t>OutboundRule</t>
  </si>
  <si>
    <t>LoadBalancerPropertiesFormat</t>
  </si>
  <si>
    <t>LoadBalancerVipSwapRequestFrontendIPConfigurationProperties</t>
  </si>
  <si>
    <t>LoadBalancerVipSwapRequestFrontendIPConfiguration</t>
  </si>
  <si>
    <t>ExtendedLocationType</t>
  </si>
  <si>
    <t>ExtendedLocation</t>
  </si>
  <si>
    <t>PublicIPPrefixPropertiesFormat</t>
  </si>
  <si>
    <t>OperationPropertiesFormat</t>
  </si>
  <si>
    <t>AzureWebCategoryPropertiesFormat</t>
  </si>
  <si>
    <t>AzureWebCategory</t>
  </si>
  <si>
    <t>SecurityPartnerProviderPropertiesFormat</t>
  </si>
  <si>
    <t>SecurityPartnerProvider</t>
  </si>
  <si>
    <t>BgpServiceCommunityPropertiesFormat</t>
  </si>
  <si>
    <t>BgpServiceCommunity</t>
  </si>
  <si>
    <t>ApplicationGatewayIPConfigurationPropertiesFormat</t>
  </si>
  <si>
    <t>ApplicationGatewayIPConfiguration</t>
  </si>
  <si>
    <t>ApplicationGatewayAuthenticationCertificatePropertiesFormat</t>
  </si>
  <si>
    <t>ApplicationGatewayAuthenticationCertificate</t>
  </si>
  <si>
    <t>ApplicationGatewayTrustedRootCertificatePropertiesFormat</t>
  </si>
  <si>
    <t>ApplicationGatewayTrustedRootCertificate</t>
  </si>
  <si>
    <t>ApplicationGatewayTrustedClientCertificatePropertiesFormat</t>
  </si>
  <si>
    <t>ApplicationGatewayTrustedClientCertificate</t>
  </si>
  <si>
    <t>ApplicationGatewaySslCertificatePropertiesFormat</t>
  </si>
  <si>
    <t>ApplicationGatewaySslCertificate</t>
  </si>
  <si>
    <t>ApplicationGatewayFrontendIPConfigurationPropertiesFormat</t>
  </si>
  <si>
    <t>ApplicationGatewayFrontendIPConfiguration</t>
  </si>
  <si>
    <t>ApplicationGatewayFrontendPortPropertiesFormat</t>
  </si>
  <si>
    <t>ApplicationGatewayFrontendPort</t>
  </si>
  <si>
    <t>ApplicationGatewayBackendAddressPoolPropertiesFormat</t>
  </si>
  <si>
    <t>ApplicationGatewayBackendAddressPool</t>
  </si>
  <si>
    <t>ApplicationGatewayBackendHttpSettingsPropertiesFormat</t>
  </si>
  <si>
    <t>ApplicationGatewayBackendHttpSettings</t>
  </si>
  <si>
    <t>ApplicationGatewaySslProfilePropertiesFormat</t>
  </si>
  <si>
    <t>ApplicationGatewaySslProfile</t>
  </si>
  <si>
    <t>ApplicationGatewayHttpListenerPropertiesFormat</t>
  </si>
  <si>
    <t>ApplicationGatewayHttpListener</t>
  </si>
  <si>
    <t>ApplicationGatewayPathRulePropertiesFormat</t>
  </si>
  <si>
    <t>ApplicationGatewayPathRule</t>
  </si>
  <si>
    <t>ApplicationGatewayProbePropertiesFormat</t>
  </si>
  <si>
    <t>ApplicationGatewayProbe</t>
  </si>
  <si>
    <t>ApplicationGatewayRequestRoutingRulePropertiesFormat</t>
  </si>
  <si>
    <t>ApplicationGatewayRequestRoutingRule</t>
  </si>
  <si>
    <t>ApplicationGatewayRedirectConfigurationPropertiesFormat</t>
  </si>
  <si>
    <t>ApplicationGatewayRedirectConfiguration</t>
  </si>
  <si>
    <t>ApplicationGatewayPrivateLinkConfigurationProperties</t>
  </si>
  <si>
    <t>ApplicationGatewayPrivateLinkConfiguration</t>
  </si>
  <si>
    <t>ApplicationGatewayPrivateLinkIpConfigurationProperties</t>
  </si>
  <si>
    <t>ApplicationGatewayPrivateLinkIpConfiguration</t>
  </si>
  <si>
    <t>ApplicationGatewayPrivateLinkResourceProperties</t>
  </si>
  <si>
    <t>ApplicationGatewayPrivateLinkResource</t>
  </si>
  <si>
    <t>ApplicationGatewayPrivateEndpointConnectionProperties</t>
  </si>
  <si>
    <t>ApplicationGatewayPrivateEndpointConnection</t>
  </si>
  <si>
    <t>ApplicationGatewayPropertiesFormat</t>
  </si>
  <si>
    <t>ApplicationGatewayUrlPathMapPropertiesFormat</t>
  </si>
  <si>
    <t>ApplicationGatewayUrlPathMap</t>
  </si>
  <si>
    <t>ApplicationGatewayAvailableSslOptionsPropertiesFormat</t>
  </si>
  <si>
    <t>ApplicationGatewayAvailableSslOptions</t>
  </si>
  <si>
    <t>ApplicationGatewaySslPredefinedPolicyPropertiesFormat</t>
  </si>
  <si>
    <t>ApplicationGatewaySslPredefinedPolicy</t>
  </si>
  <si>
    <t>ApplicationGatewayLoadDistributionPolicyPropertiesFormat</t>
  </si>
  <si>
    <t>ApplicationGatewayLoadDistributionPolicy</t>
  </si>
  <si>
    <t>ApplicationGatewayLoadDistributionTargetPropertiesFormat</t>
  </si>
  <si>
    <t>ApplicationGatewayLoadDistributionTarget</t>
  </si>
  <si>
    <t>ExpressRoutePortsLocationPropertiesFormat</t>
  </si>
  <si>
    <t>ExpressRoutePortsLocation</t>
  </si>
  <si>
    <t>ExpressRouteLinkPropertiesFormat</t>
  </si>
  <si>
    <t>ExpressRouteLink</t>
  </si>
  <si>
    <t>ExpressRoutePortPropertiesFormat</t>
  </si>
  <si>
    <t>ExpressRoutePort</t>
  </si>
  <si>
    <t>PrivateLinkServiceConnectionProperties</t>
  </si>
  <si>
    <t>PrivateLinkServiceConnection</t>
  </si>
  <si>
    <t>PrivateDnsZoneGroupPropertiesFormat</t>
  </si>
  <si>
    <t>PrivateDnsZoneGroup</t>
  </si>
  <si>
    <t>PrivateEndpointIPConfigurationProperties</t>
  </si>
  <si>
    <t>PrivateEndpointIPConfiguration</t>
  </si>
  <si>
    <t>ApplicationSecurityGroupPropertiesFormat</t>
  </si>
  <si>
    <t>ApplicationSecurityGroup</t>
  </si>
  <si>
    <t>ServiceEndpointPolicyDefinitionPropertiesFormat</t>
  </si>
  <si>
    <t>ServiceEndpointPolicyDefinition</t>
  </si>
  <si>
    <t>ServiceEndpointPolicyPropertiesFormat</t>
  </si>
  <si>
    <t>ServiceEndpointPolicy</t>
  </si>
  <si>
    <t>VirtualRouterPropertiesFormat</t>
  </si>
  <si>
    <t>VirtualRouter</t>
  </si>
  <si>
    <t>VirtualRouterPeeringProperties</t>
  </si>
  <si>
    <t>VirtualRouterPeering</t>
  </si>
  <si>
    <t>VirtualNetworkTapPropertiesFormat</t>
  </si>
  <si>
    <t>VirtualNetworkTap</t>
  </si>
  <si>
    <t>AzureFirewallIPConfigurationPropertiesFormat</t>
  </si>
  <si>
    <t>AzureFirewallIPConfiguration</t>
  </si>
  <si>
    <t>AzureFirewallPropertiesFormat</t>
  </si>
  <si>
    <t>AzureFirewallApplicationRuleCollectionPropertiesFormat</t>
  </si>
  <si>
    <t>AzureFirewallApplicationRuleCollection</t>
  </si>
  <si>
    <t>AzureFirewallApplicationRuleProtocolType</t>
  </si>
  <si>
    <t>AzureFirewallApplicationRuleProtocol</t>
  </si>
  <si>
    <t>AzureFirewallNatRuleCollectionProperties</t>
  </si>
  <si>
    <t>AzureFirewallNatRuleCollection</t>
  </si>
  <si>
    <t>AzureFirewallNatRCActionType</t>
  </si>
  <si>
    <t>AzureFirewallNatRCAction</t>
  </si>
  <si>
    <t>AzureFirewallNetworkRuleCollectionPropertiesFormat</t>
  </si>
  <si>
    <t>AzureFirewallNetworkRuleCollection</t>
  </si>
  <si>
    <t>AzureFirewallRCActionType</t>
  </si>
  <si>
    <t>AzureFirewallRCAction</t>
  </si>
  <si>
    <t>NetworkWatcherPropertiesFormat</t>
  </si>
  <si>
    <t>NetworkWatcher</t>
  </si>
  <si>
    <t>PacketCaptureParameters</t>
  </si>
  <si>
    <t>PacketCapture</t>
  </si>
  <si>
    <t>PacketCaptureResultProperties</t>
  </si>
  <si>
    <t>PacketCaptureResult</t>
  </si>
  <si>
    <t>FlowLogPropertiesFormat</t>
  </si>
  <si>
    <t>FlowLog</t>
  </si>
  <si>
    <t>HopLinkProperties</t>
  </si>
  <si>
    <t>HopLink</t>
  </si>
  <si>
    <t>ConnectionMonitorParameters</t>
  </si>
  <si>
    <t>ConnectionMonitor</t>
  </si>
  <si>
    <t>ConnectionMonitorResultProperties</t>
  </si>
  <si>
    <t>ConnectionMonitorResult</t>
  </si>
  <si>
    <t>PrivateLinkServiceProperties</t>
  </si>
  <si>
    <t>PrivateLinkService</t>
  </si>
  <si>
    <t>PrivateLinkServiceIpConfigurationProperties</t>
  </si>
  <si>
    <t>PrivateLinkServiceIpConfiguration</t>
  </si>
  <si>
    <t>BastionHostIPConfigurationPropertiesFormat</t>
  </si>
  <si>
    <t>BastionHostIPConfiguration</t>
  </si>
  <si>
    <t>BastionHostPropertiesFormat</t>
  </si>
  <si>
    <t>BastionHost</t>
  </si>
  <si>
    <t>RouteFilterRulePropertiesFormat</t>
  </si>
  <si>
    <t>RouteFilterRule</t>
  </si>
  <si>
    <t>RouteFilterPropertiesFormat</t>
  </si>
  <si>
    <t>RouteFilter</t>
  </si>
  <si>
    <t>EndpointProperties</t>
  </si>
  <si>
    <t>Endpoint</t>
  </si>
  <si>
    <t>ProfileProperties</t>
  </si>
  <si>
    <t>Profile</t>
  </si>
  <si>
    <t>ZoneProperties</t>
  </si>
  <si>
    <t>Zone</t>
  </si>
  <si>
    <t>DnsResourceReferenceRequestProperties</t>
  </si>
  <si>
    <t>DnsResourceReferenceRequest</t>
  </si>
  <si>
    <t>DnsResourceReferenceResultProperties</t>
  </si>
  <si>
    <t>DnsResourceReferenceResult</t>
  </si>
  <si>
    <t>MapsAccounts</t>
  </si>
  <si>
    <t>ElasticMonitorResourceListResponse</t>
  </si>
  <si>
    <t>MonitoredResourceListResponse</t>
  </si>
  <si>
    <t>MonitoringTagRulesListResponse</t>
  </si>
  <si>
    <t>AnalysisServicesServers</t>
  </si>
  <si>
    <t>ResourceHealthMetadataCollection</t>
  </si>
  <si>
    <t>BillingMeterCollection</t>
  </si>
  <si>
    <t>GeoRegionCollection</t>
  </si>
  <si>
    <t>PremierAddOnOfferCollection</t>
  </si>
  <si>
    <t>SourceControlCollection</t>
  </si>
  <si>
    <t>CertificateCollection</t>
  </si>
  <si>
    <t>InboundEnvironmentEndpointCollection</t>
  </si>
  <si>
    <t>OutboundEnvironmentEndpointCollection</t>
  </si>
  <si>
    <t>ResourceMetricDefinitionCollection</t>
  </si>
  <si>
    <t>SkuInfoCollection</t>
  </si>
  <si>
    <t>StampCapacityCollection</t>
  </si>
  <si>
    <t>UsageCollection</t>
  </si>
  <si>
    <t>DiagnosticCategoryCollection</t>
  </si>
  <si>
    <t>HybridConnectionCollection</t>
  </si>
  <si>
    <t>FunctionAppStackCollection</t>
  </si>
  <si>
    <t>WebAppStackCollection</t>
  </si>
  <si>
    <t>KubeEnvironmentCollection</t>
  </si>
  <si>
    <t>RecommendationCollection</t>
  </si>
  <si>
    <t>AppServicePlanCollection</t>
  </si>
  <si>
    <t>CsmUsageQuotaCollection</t>
  </si>
  <si>
    <t>DetectorResponseCollection</t>
  </si>
  <si>
    <t>IdentifierCollection</t>
  </si>
  <si>
    <t>QueryUtterancesResults</t>
  </si>
  <si>
    <t>ApiKVReferenceCollection</t>
  </si>
  <si>
    <t>BackupItemCollection</t>
  </si>
  <si>
    <t>ContinuousWebJobCollection</t>
  </si>
  <si>
    <t>DeploymentCollection</t>
  </si>
  <si>
    <t>FunctionEnvelopeCollection</t>
  </si>
  <si>
    <t>HostNameBindingCollection</t>
  </si>
  <si>
    <t>ProcessInfoCollection</t>
  </si>
  <si>
    <t>ProcessModuleInfoCollection</t>
  </si>
  <si>
    <t>ProcessThreadInfoCollection</t>
  </si>
  <si>
    <t>PublicCertificateCollection</t>
  </si>
  <si>
    <t>SiteConfigResourceCollection</t>
  </si>
  <si>
    <t>SiteConfigurationSnapshotInfoCollection</t>
  </si>
  <si>
    <t>SiteExtensionInfoCollection</t>
  </si>
  <si>
    <t>SlotDifferenceCollection</t>
  </si>
  <si>
    <t>SnapshotCollection</t>
  </si>
  <si>
    <t>TriggeredJobHistoryCollection</t>
  </si>
  <si>
    <t>TriggeredWebJobCollection</t>
  </si>
  <si>
    <t>WebJobCollection</t>
  </si>
  <si>
    <t>VirtualWanSecurityProviders</t>
  </si>
  <si>
    <t>GroupIdInformationResponse</t>
  </si>
  <si>
    <t>MongoIndexOptions</t>
  </si>
  <si>
    <t>ValidateResponseError</t>
  </si>
  <si>
    <t>ErrorDetail</t>
  </si>
  <si>
    <t>ErrorDetails</t>
  </si>
  <si>
    <t>PrivateLinkServiceConnectionState</t>
  </si>
  <si>
    <t>OperationDisplay</t>
  </si>
  <si>
    <t>AppleRegistration</t>
  </si>
  <si>
    <t>AzureActiveDirectoryRegistration</t>
  </si>
  <si>
    <t>AzureStaticWebAppsRegistration</t>
  </si>
  <si>
    <t>TwitterRegistration</t>
  </si>
  <si>
    <t>FirewallPolicyNatRuleCollectionAction</t>
  </si>
  <si>
    <t>FirewallPolicyFilterRuleCollectionAction</t>
  </si>
  <si>
    <t>DatabaseListResult</t>
  </si>
  <si>
    <t>ServerListResult</t>
  </si>
  <si>
    <t>FirewallRuleListResult</t>
  </si>
  <si>
    <t>ConfigurationListResult</t>
  </si>
  <si>
    <t>OperationListResult</t>
  </si>
  <si>
    <t>SBAuthorizationRuleListResult</t>
  </si>
  <si>
    <t>PremiumMessagingRegionsListResult</t>
  </si>
  <si>
    <t>ArmDisasterRecoveryListResult</t>
  </si>
  <si>
    <t>SBNamespaceListResult</t>
  </si>
  <si>
    <t>SBSubscriptionListResult</t>
  </si>
  <si>
    <t>SBQueueListResult</t>
  </si>
  <si>
    <t>RuleListResult</t>
  </si>
  <si>
    <t>NetworkRuleSetListResult</t>
  </si>
  <si>
    <t>SBTopicListResult</t>
  </si>
  <si>
    <t>OperationsListResult</t>
  </si>
  <si>
    <t>RegistrationDefinitionList</t>
  </si>
  <si>
    <t>MarketplaceRegistrationDefinitionList</t>
  </si>
  <si>
    <t>DigitalTwinsDescriptionListResult</t>
  </si>
  <si>
    <t>DigitalTwinsEndpointResourceListResult</t>
  </si>
  <si>
    <t>CassandraTableListResult</t>
  </si>
  <si>
    <t>MetricListResult</t>
  </si>
  <si>
    <t>PercentileMetricListResult</t>
  </si>
  <si>
    <t>PartitionMetricListResult</t>
  </si>
  <si>
    <t>NotebookWorkspaceListResult</t>
  </si>
  <si>
    <t>PrivateEndpointConnectionListResult</t>
  </si>
  <si>
    <t>PrivateLinkResourceListResult</t>
  </si>
  <si>
    <t>VaultListResult</t>
  </si>
  <si>
    <t>DeletedVaultListResult</t>
  </si>
  <si>
    <t>ResourceListResult</t>
  </si>
  <si>
    <t>SecretListResult</t>
  </si>
  <si>
    <t>KeyListResult</t>
  </si>
  <si>
    <t>SettingsList</t>
  </si>
  <si>
    <t>Microsoft.Security</t>
  </si>
  <si>
    <t>PrivateLinkResourcesListResult</t>
  </si>
  <si>
    <t>PrivateZoneListResult</t>
  </si>
  <si>
    <t>VirtualNetworkLinkListResult</t>
  </si>
  <si>
    <t>RecordSet</t>
  </si>
  <si>
    <t>RecordSetListResult</t>
  </si>
  <si>
    <t>NetworkInterfaceListResult</t>
  </si>
  <si>
    <t>NetworkInterfaceTapConfigurationListResult</t>
  </si>
  <si>
    <t>NetworkInterfaceIPConfigurationListResult</t>
  </si>
  <si>
    <t>EffectiveNetworkSecurityGroupListResult</t>
  </si>
  <si>
    <t>EffectiveRouteListResult</t>
  </si>
  <si>
    <t>DdosProtectionPlanListResult</t>
  </si>
  <si>
    <t>CustomIpPrefixListResult</t>
  </si>
  <si>
    <t>ExpressRouteCircuitPeeringListResult</t>
  </si>
  <si>
    <t>ExpressRouteCircuitConnectionListResult</t>
  </si>
  <si>
    <t>PeerExpressRouteCircuitConnectionListResult</t>
  </si>
  <si>
    <t>ExpressRouteCircuitListResult</t>
  </si>
  <si>
    <t>ExpressRouteServiceProviderListResult</t>
  </si>
  <si>
    <t>RouteTableListResult</t>
  </si>
  <si>
    <t>RouteListResult</t>
  </si>
  <si>
    <t>ServiceTagInformationListResult</t>
  </si>
  <si>
    <t>ExpressRouteCrossConnectionListResult</t>
  </si>
  <si>
    <t>PublicIPAddressListResult</t>
  </si>
  <si>
    <t>VirtualNetworkGatewayListResult</t>
  </si>
  <si>
    <t>BgpPeerStatusListResult</t>
  </si>
  <si>
    <t>GatewayRouteListResult</t>
  </si>
  <si>
    <t>VirtualNetworkGatewayConnectionListResult</t>
  </si>
  <si>
    <t>LocalNetworkGatewayListResult</t>
  </si>
  <si>
    <t>VpnClientConnectionHealthDetailListResult</t>
  </si>
  <si>
    <t>IpGroupListResult</t>
  </si>
  <si>
    <t>WebApplicationFirewallPolicyListResult</t>
  </si>
  <si>
    <t>SecurityRuleListResult</t>
  </si>
  <si>
    <t>NetworkSecurityGroupListResult</t>
  </si>
  <si>
    <t>NetworkVirtualApplianceListResult</t>
  </si>
  <si>
    <t>NetworkVirtualApplianceSkuListResult</t>
  </si>
  <si>
    <t>NetworkProfileListResult</t>
  </si>
  <si>
    <t>IpAllocationListResult</t>
  </si>
  <si>
    <t>AzureFirewallFqdnTagListResult</t>
  </si>
  <si>
    <t>NatGatewayListResult</t>
  </si>
  <si>
    <t>SubnetListResult</t>
  </si>
  <si>
    <t>VirtualNetworkPeeringListResult</t>
  </si>
  <si>
    <t>VirtualNetworkListResult</t>
  </si>
  <si>
    <t>DscpConfigurationListResult</t>
  </si>
  <si>
    <t>FirewallPolicyListResult</t>
  </si>
  <si>
    <t>FirewallPolicyRuleCollectionGroupListResult</t>
  </si>
  <si>
    <t>LoadBalancerListResult</t>
  </si>
  <si>
    <t>InboundNatRuleListResult</t>
  </si>
  <si>
    <t>PublicIPPrefixListResult</t>
  </si>
  <si>
    <t>AzureWebCategoryListResult</t>
  </si>
  <si>
    <t>SecurityPartnerProviderListResult</t>
  </si>
  <si>
    <t>BgpServiceCommunityListResult</t>
  </si>
  <si>
    <t>ApplicationGatewayRewriteRuleSet</t>
  </si>
  <si>
    <t>ApplicationGatewayPrivateLinkResourceListResult</t>
  </si>
  <si>
    <t>ApplicationGatewayPrivateEndpointConnectionListResult</t>
  </si>
  <si>
    <t>ApplicationGatewayListResult</t>
  </si>
  <si>
    <t>ApplicationGatewayFirewallRuleSet</t>
  </si>
  <si>
    <t>ExpressRoutePortsLocationListResult</t>
  </si>
  <si>
    <t>ExpressRouteLinkListResult</t>
  </si>
  <si>
    <t>ExpressRoutePortListResult</t>
  </si>
  <si>
    <t>PrivateEndpointListResult</t>
  </si>
  <si>
    <t>PrivateDnsZoneGroupListResult</t>
  </si>
  <si>
    <t>ApplicationSecurityGroupListResult</t>
  </si>
  <si>
    <t>ServiceEndpointPolicyDefinitionListResult</t>
  </si>
  <si>
    <t>ServiceEndpointPolicyListResult</t>
  </si>
  <si>
    <t>VirtualRouterListResult</t>
  </si>
  <si>
    <t>VirtualRouterPeeringListResult</t>
  </si>
  <si>
    <t>VirtualNetworkTapListResult</t>
  </si>
  <si>
    <t>AzureFirewallListResult</t>
  </si>
  <si>
    <t>NetworkWatcherListResult</t>
  </si>
  <si>
    <t>FlowLogListResult</t>
  </si>
  <si>
    <t>PrivateLinkServiceListResult</t>
  </si>
  <si>
    <t>BastionHostListResult</t>
  </si>
  <si>
    <t>BastionShareableLinkListResult</t>
  </si>
  <si>
    <t>BastionActiveSessionListResult</t>
  </si>
  <si>
    <t>RouteFilterListResult</t>
  </si>
  <si>
    <t>RouteFilterRuleListResult</t>
  </si>
  <si>
    <t>ProfileListResult</t>
  </si>
  <si>
    <t>ZoneListResult</t>
  </si>
  <si>
    <t>Service</t>
  </si>
  <si>
    <t>Resource Name</t>
  </si>
  <si>
    <t>Resource Id</t>
  </si>
  <si>
    <t>Description</t>
  </si>
  <si>
    <t>Properties</t>
  </si>
  <si>
    <t>Is Conceptual</t>
  </si>
  <si>
    <t>Classification</t>
  </si>
  <si>
    <t>sql-types</t>
  </si>
  <si>
    <t>/azure-rest-api-specs/specification/sql/resource-manager/common/v1/types.json#Resource</t>
  </si>
  <si>
    <t>ARM resource.</t>
  </si>
  <si>
    <t>{'id': {'type': 'string'; 'description': 'Resource ID.'}; 'name': {'type': 'string'; 'description': 'Resource name.'}; 'type': {'type': 'string'; 'description': 'Resource type.'}}</t>
  </si>
  <si>
    <t>Conceptual</t>
  </si>
  <si>
    <t>ProxyResource</t>
  </si>
  <si>
    <t>/azure-rest-api-specs/specification/sql/resource-manager/common/v1/types.json#ProxyResource</t>
  </si>
  <si>
    <t>ARM proxy resource.</t>
  </si>
  <si>
    <t>{}</t>
  </si>
  <si>
    <t>TrackedResource</t>
  </si>
  <si>
    <t>/azure-rest-api-specs/specification/sql/resource-manager/common/v1/types.json#TrackedResource</t>
  </si>
  <si>
    <t>ARM tracked top level resource.</t>
  </si>
  <si>
    <t>{'location': {'type': 'string'; 'description': 'Resource location.'}; 'tags': {'type': 'free-type'; 'description': 'Resource tags.'}}</t>
  </si>
  <si>
    <t>Sku</t>
  </si>
  <si>
    <t>/azure-rest-api-specs/specification/sql/resource-manager/common/v1/types.json#Sku</t>
  </si>
  <si>
    <t>An ARM Resource SKU.</t>
  </si>
  <si>
    <t>{'name': {'type': 'string'; 'description': 'The name of the SKU; typically; a letter + Number code; e.g. P3.'}; 'tier': {'type': 'string'; 'description': 'The tier or edition of the particular SKU; e.g. Basic; Premium.'}; 'size': {'type': 'string'; 'description': 'Size of the particular SKU'}; 'family': {'type': 'string'; 'description': 'If the service has different generations of hardware; for the same SKU; then that can be captured here.'}; 'capacity': {'type': 'int'; 'description': 'Capacity of the particular SKU.'}}</t>
  </si>
  <si>
    <t>systemData</t>
  </si>
  <si>
    <t>/azure-rest-api-specs/specification/sql/resource-manager/common/v1/types.json#systemData</t>
  </si>
  <si>
    <t>Metadata pertaining to creation and last modification of the resource.</t>
  </si>
  <si>
    <t>{'createdBy': {'type': 'string'; 'description': 'The identity that created the resource.'}; 'createdByType': {'type': 'string'; 'description': 'The type of identity that created the resource.'}; 'createdAt': {'type': 'string'; 'description': 'The timestamp of resource creation (UTC).'}; 'lastModifiedBy': {'type': 'string'; 'description': 'The identity that last modified the resource.'}; 'lastModifiedByType': {'type': 'string'; 'description': 'The type of identity that last modified the resource.'}; 'lastModifiedAt': {'type': 'string'; 'description': 'The timestamp of resource last modification (UTC)'}}</t>
  </si>
  <si>
    <t>ResourceIdentity</t>
  </si>
  <si>
    <t>/azure-rest-api-specs/specification/sql/resource-manager/common/v1/types.json#ResourceIdentity</t>
  </si>
  <si>
    <t>Azure Active Directory identity configuration for a resource.</t>
  </si>
  <si>
    <t>{'principalId': {'type': 'string'; 'description': 'The Azure Active Directory principal id.'}; 'type': {'type': 'string'; 'description': "The identity type. Set this to 'SystemAssigned' in order to automatically create and assign an Azure Active Directory principal for the resource."}; 'tenantId': {'type': 'string'; 'description': 'The Azure Active Directory tenant id.'}}</t>
  </si>
  <si>
    <t>MapsOperations</t>
  </si>
  <si>
    <t>/azure-rest-api-specs/specification/maps/resource-manager/Microsoft.Maps/stable/2021-02-01/maps-management.json#MapsOperations</t>
  </si>
  <si>
    <t>The set of operations available for Maps.</t>
  </si>
  <si>
    <t>{'nextLink': {'type': 'string'; 'description': "URL client should use to fetch the next page (per server side paging).\r\nIt's null for now; added for future use."}}</t>
  </si>
  <si>
    <t>MapsKeySpecification</t>
  </si>
  <si>
    <t>/azure-rest-api-specs/specification/maps/resource-manager/Microsoft.Maps/stable/2021-02-01/maps-management.json#MapsKeySpecification</t>
  </si>
  <si>
    <t>Whether the operation refers to the primary or secondary key.</t>
  </si>
  <si>
    <t>{'keyType': {'type': 'string'; 'description': 'Whether the operation refers to the primary or secondary key.'}}</t>
  </si>
  <si>
    <t>CreatorUpdateParameters</t>
  </si>
  <si>
    <t>/azure-rest-api-specs/specification/maps/resource-manager/Microsoft.Maps/stable/2021-02-01/maps-management.json#CreatorUpdateParameters</t>
  </si>
  <si>
    <t>Parameters used to update an existing Creator resource.</t>
  </si>
  <si>
    <t>{'tags': {'type': 'free-type'; 'description': 'Gets or sets a list of key value pairs that describe the resource. These tags can be used in viewing and grouping this resource (across resource groups). A maximum of 15 tags can be provided for a resource. Each tag must have a key no greater than 128 characters and value no greater than 256 characters.'}}</t>
  </si>
  <si>
    <t>MetricSpecification</t>
  </si>
  <si>
    <t>/azure-rest-api-specs/specification/maps/resource-manager/Microsoft.Maps/stable/2021-02-01/maps-management.json#MetricSpecification</t>
  </si>
  <si>
    <t>Metric specification of operation.</t>
  </si>
  <si>
    <t>{'name': {'type': 'string'; 'description': 'Name of metric specification.'}; 'displayName': {'type': 'string'; 'description': 'Display name of metric specification.'}; 'displayDescription': {'type': 'string'; 'description': 'Display description of metric specification.'}; 'unit': {'type': 'string'; 'description': 'Unit could be Count.'}; 'aggregationType': {'type': 'string'; 'description': 'Aggregation type could be Average.'}; 'fillGapWithZero': {'type': 'bool'; 'description': 'The property to decide fill gap with zero or not.'}; 'category': {'type': 'string'; 'description': 'The category this metric specification belong to; could be Capacity.'}; 'resourceIdDimensionNameOverride': {'type': 'string'; 'description': 'Account Resource Id.'}}</t>
  </si>
  <si>
    <t>/azure-rest-api-specs/specification/maps/resource-manager/Microsoft.Maps/stable/2021-02-01/maps-management.json#OperationDisplay</t>
  </si>
  <si>
    <t>Operation display payload</t>
  </si>
  <si>
    <t>{'provider': {'type': 'string'; 'description': 'Resource provider of the operation'}; 'resource': {'type': 'string'; 'description': 'Resource of the operation'}; 'operation': {'type': 'string'; 'description': 'Localized friendly name for the operation'}; 'description': {'type': 'string'; 'description': 'Localized friendly description for the operation'}}</t>
  </si>
  <si>
    <t>MapsAccountKeys</t>
  </si>
  <si>
    <t>/azure-rest-api-specs/specification/maps/resource-manager/Microsoft.Maps/stable/2021-02-01/maps-management.json#MapsAccountKeys</t>
  </si>
  <si>
    <t>The set of keys which can be used to access the Maps REST APIs. Two keys are provided for key rotation without interruption.</t>
  </si>
  <si>
    <t>{'primaryKeyLastUpdated': {'type': 'string'; 'description': 'The last updated date and time of the primary key.'}; 'primaryKey': {'type': 'string'; 'description': 'The primary key for accessing the Maps REST APIs.'}; 'secondaryKey': {'type': 'string'; 'description': 'The secondary key for accessing the Maps REST APIs.'}; 'secondaryKeyLastUpdated': {'type': 'string'; 'description': 'The last updated date and time of the secondary key.'}}</t>
  </si>
  <si>
    <t>Kind</t>
  </si>
  <si>
    <t>/azure-rest-api-specs/specification/maps/resource-manager/Microsoft.Maps/stable/2021-02-01/maps-management.json#Kind</t>
  </si>
  <si>
    <t>The Kind of the Maps Account.</t>
  </si>
  <si>
    <t>VcoreCapability</t>
  </si>
  <si>
    <t>/azure-rest-api-specs/specification/postgresql/resource-manager/Microsoft.DBforPostgreSQL/stable/2021-06-01/postgresql.json#VcoreCapability</t>
  </si>
  <si>
    <t>Vcores capability</t>
  </si>
  <si>
    <t>{'name': {'type': 'string'; 'description': 'vCore name'}; 'vCores': {'type': 'int'; 'description': 'supported vCores'}; 'supportedIops': {'type': 'int'; 'description': 'supported IOPS'}; 'supportedMemoryPerVcoreMB': {'type': 'int'; 'description': 'supported memory per vCore in MB'}; 'status': {'type': 'string'; 'description': 'The status'}}</t>
  </si>
  <si>
    <t>NameAvailability</t>
  </si>
  <si>
    <t>/azure-rest-api-specs/specification/postgresql/resource-manager/Microsoft.DBforPostgreSQL/stable/2021-06-01/postgresql.json#NameAvailability</t>
  </si>
  <si>
    <t>Represents a resource name availability.</t>
  </si>
  <si>
    <t>{'message': {'type': 'string'; 'description': 'Error Message.'}; 'nameAvailable': {'type': 'bool'; 'description': 'Indicates whether the resource name is available.'}; 'name': {'type': 'string'; 'description': 'name of the PostgreSQL server.'}; 'type': {'type': 'string'; 'description': 'type of the server'}; 'reason': {'type': 'string'; 'description': 'The name availability reason.'}}</t>
  </si>
  <si>
    <t>/azure-rest-api-specs/specification/postgresql/resource-manager/Microsoft.DBforPostgreSQL/stable/2021-06-01/postgresql.json#CloudError</t>
  </si>
  <si>
    <t>An error response from the Batch service.</t>
  </si>
  <si>
    <t>/azure-rest-api-specs/specification/postgresql/resource-manager/Microsoft.DBforPostgreSQL/stable/2021-06-01/PrivateDnsZone.json#CloudError</t>
  </si>
  <si>
    <t>/azure-rest-api-specs/specification/postgresql/resource-manager/Microsoft.DBforPostgreSQL/stable/2021-06-01/postgresql.json#OperationDisplay</t>
  </si>
  <si>
    <t>Display metadata associated with the operation.</t>
  </si>
  <si>
    <t>{'provider': {'type': 'string'; 'description': 'Operation resource provider name.'}; 'resource': {'type': 'string'; 'description': 'Resource on which the operation is performed.'}; 'operation': {'type': 'string'; 'description': 'Localized friendly name for the operation.'}; 'description': {'type': 'string'; 'description': 'Operation description.'}}</t>
  </si>
  <si>
    <t>Storage</t>
  </si>
  <si>
    <t>/azure-rest-api-specs/specification/postgresql/resource-manager/Microsoft.DBforPostgreSQL/stable/2021-06-01/postgresql.json#Storage</t>
  </si>
  <si>
    <t>Storage properties of a server</t>
  </si>
  <si>
    <t>{'storageSizeGB': {'type': 'int'; 'description': 'Max storage allowed for a server.'}}</t>
  </si>
  <si>
    <t>CapabilityProperties</t>
  </si>
  <si>
    <t>/azure-rest-api-specs/specification/postgresql/resource-manager/Microsoft.DBforPostgreSQL/stable/2021-06-01/postgresql.json#CapabilityProperties</t>
  </si>
  <si>
    <t>Location capabilities.</t>
  </si>
  <si>
    <t>{'zone': {'type': 'string'; 'description': 'zone name'}; 'geoBackupSupported': {'type': 'bool'; 'description': 'A value indicating whether a new server in this region can have geo-backups to paired region.'}; 'zoneRedundantHaSupported': {'type': 'bool'; 'description': 'A value indicating whether a new server in this region can support multi zone HA.'}; 'zoneRedundantHaAndGeoBackupSupported': {'type': 'bool'; 'description': 'A value indicating whether a new server in this region can have geo-backups to paired region.'}; 'status': {'type': 'string'; 'description': 'The status'}}</t>
  </si>
  <si>
    <t>StorageEditionCapability</t>
  </si>
  <si>
    <t>/azure-rest-api-specs/specification/postgresql/resource-manager/Microsoft.DBforPostgreSQL/stable/2021-06-01/postgresql.json#StorageEditionCapability</t>
  </si>
  <si>
    <t>storage edition capability</t>
  </si>
  <si>
    <t>{'name': {'type': 'string'; 'description': 'storage edition name'}; 'status': {'type': 'string'; 'description': 'The status'}}</t>
  </si>
  <si>
    <t>MaintenanceWindow</t>
  </si>
  <si>
    <t>/azure-rest-api-specs/specification/postgresql/resource-manager/Microsoft.DBforPostgreSQL/stable/2021-06-01/postgresql.json#MaintenanceWindow</t>
  </si>
  <si>
    <t>Maintenance window properties of a server.</t>
  </si>
  <si>
    <t>{'customWindow': {'type': 'string'; 'description': 'indicates whether custom window is enabled or disabled'}; 'startHour': {'type': 'int'; 'description': 'start hour for maintenance window'}; 'startMinute': {'type': 'int'; 'description': 'start minute for maintenance window'}; 'dayOfWeek': {'type': 'int'; 'description': 'day of week for maintenance window'}}</t>
  </si>
  <si>
    <t>/azure-rest-api-specs/specification/postgresql/resource-manager/Microsoft.DBforPostgreSQL/stable/2021-06-01/postgresql.json#ServerProperties</t>
  </si>
  <si>
    <t>The properties of a server.</t>
  </si>
  <si>
    <t>{'administratorLogin': {'type': 'string'; 'description': "The administrator's login name of a server. Can only be specified when the server is being created (and is required for creation)."}; 'administratorLoginPassword': {'type': 'string'; 'description': 'The administrator login password (required for server creation).'}; 'minorVersion': {'type': 'string'; 'description': 'The minor version of the server.'}; 'state': {'type': 'string'; 'description': 'A state of a server that is visible to user.'}; 'fullyQualifiedDomainName': {'type': 'string'; 'description': 'The fully qualified domain name of a server.'}; 'sourceServerResourceId': {'type': 'string'; 'description': "The source server resource ID to restore from. It's required when 'createMode' is 'PointInTimeRestore'."}; 'pointInTimeUTC': {'type': 'string'; 'description': "Restore point creation time (ISO8601 format); specifying the time to restore from. It's required when 'createMode' is 'PointInTimeRestore'."}; 'availabilityZone': {'type': 'string'; 'description': 'availability zone information of the server.'}; 'createMode': {'type': 'string'; 'description': 'The mode to create a new PostgreSQL server.'}}</t>
  </si>
  <si>
    <t>/azure-rest-api-specs/specification/servicebus/resource-manager/Microsoft.ServiceBus/stable/2017-04-01/Rules.json#RuleListResult</t>
  </si>
  <si>
    <t>The response of the List rule operation.</t>
  </si>
  <si>
    <t>{'nextLink': {'type': 'string'; 'description': 'Link to the next set of results. Not empty if Value contains incomplete list of rules'}}</t>
  </si>
  <si>
    <t>Array; Results</t>
  </si>
  <si>
    <t>Ruleproperties</t>
  </si>
  <si>
    <t>/azure-rest-api-specs/specification/servicebus/resource-manager/Microsoft.ServiceBus/stable/2017-04-01/Rules.json#Ruleproperties</t>
  </si>
  <si>
    <t>Description of Rule Resource.</t>
  </si>
  <si>
    <t>CheckNameAvailabilityResult</t>
  </si>
  <si>
    <t>/azure-rest-api-specs/specification/servicebus/resource-manager/Microsoft.ServiceBus/stable/2017-04-01/CheckNameAvailability.json#CheckNameAvailabilityResult</t>
  </si>
  <si>
    <t>Description of a Check Name availability request properties.</t>
  </si>
  <si>
    <t>{'message': {'type': 'string'; 'description': 'The detailed info regarding the reason associated with the namespace.'}; 'nameAvailable': {'type': 'bool'; 'description': 'Value indicating namespace is availability; true if the namespace is available; otherwise; false.'}}</t>
  </si>
  <si>
    <t>Results</t>
  </si>
  <si>
    <t>SqlRuleAction</t>
  </si>
  <si>
    <t>/azure-rest-api-specs/specification/servicebus/resource-manager/Microsoft.ServiceBus/stable/2017-04-01/Rules.json#SqlRuleAction</t>
  </si>
  <si>
    <t xml:space="preserve">Represents set of actions written in SQL language-based syntax that is performed against a ServiceBus.Messaging.BrokeredMessage </t>
  </si>
  <si>
    <t>{'sqlExpression': {'type': 'string'; 'description': "SQL expression. e.g. MyProperty='ABC'"}; 'compatibilityLevel': {'type': 'int'; 'description': 'This property is reserved for future use. An integer value showing the compatibility level; currently hard-coded to 20.'}; 'requiresPreprocessing': {'type': 'bool'; 'description': 'Value that indicates whether the rule action requires preprocessing.'}}</t>
  </si>
  <si>
    <t>/azure-rest-api-specs/specification/servicebus/resource-manager/Microsoft.ServiceBus/stable/2017-04-01/topics.json#SBTopic</t>
  </si>
  <si>
    <t>Description of topic resource.</t>
  </si>
  <si>
    <t>/azure-rest-api-specs/specification/servicebus/resource-manager/Microsoft.ServiceBus/stable/2017-04-01/Queue.json#SBQueue</t>
  </si>
  <si>
    <t>Description of queue Resource.</t>
  </si>
  <si>
    <t>AccessKeys</t>
  </si>
  <si>
    <t>/azure-rest-api-specs/specification/servicebus/resource-manager/Microsoft.ServiceBus/stable/2017-04-01/AuthorizationRules.json#AccessKeys</t>
  </si>
  <si>
    <t>Namespace/ServiceBus Connection String</t>
  </si>
  <si>
    <t>{'primaryConnectionString': {'type': 'string'; 'description': 'Primary connection string of the created namespace authorization rule.'}; 'secondaryConnectionString': {'type': 'string'; 'description': 'Secondary connection string of the created namespace authorization rule.'}; 'aliasPrimaryConnectionString': {'type': 'string'; 'description': 'Primary connection string of the alias if GEO DR is enabled'}; 'aliasSecondaryConnectionString': {'type': 'string'; 'description': 'Secondary  connection string of the alias if GEO DR is enabled'}; 'primaryKey': {'type': 'string'; 'description': 'A base64-encoded 256-bit primary key for signing and validating the SAS token.'}; 'secondaryKey': {'type': 'string'; 'description': 'A base64-encoded 256-bit primary key for signing and validating the SAS token.'}; 'keyName': {'type': 'string'; 'description': 'A string that describes the authorization rule.'}}</t>
  </si>
  <si>
    <t>/azure-rest-api-specs/specification/servicebus/resource-manager/Microsoft.ServiceBus/stable/2017-04-01/AuthorizationRules.json#SBAuthorizationRuleListResult</t>
  </si>
  <si>
    <t>The response to the List Namespace operation.</t>
  </si>
  <si>
    <t>{'nextLink': {'type': 'string'; 'description': 'Link to the next set of results. Not empty if Value contains incomplete list of Authorization Rules.'}}</t>
  </si>
  <si>
    <t>OperationLive</t>
  </si>
  <si>
    <t>/azure-rest-api-specs/specification/applicationinsights/resource-manager/Microsoft.Insights/stable/2021-10-14/livetoken_API.json#OperationLive</t>
  </si>
  <si>
    <t>Represents an operation returned by the GetOperations request</t>
  </si>
  <si>
    <t>{'name': {'type': 'string'; 'description': 'Name of the operation'}; 'isDataAction': {'type': 'bool'; 'description': 'Indicates whether the operation is a data action'}; 'origin': {'type': 'string'; 'description': 'Origin of the operation'}; 'properties': {'type': 'object'; 'description': 'Properties of the operation'; 'of_type': 'NA'}}</t>
  </si>
  <si>
    <t>ActionGroup</t>
  </si>
  <si>
    <t>/azure-rest-api-specs/specification/monitor/resource-manager/Microsoft.Insights/stable/2021-09-01/actionGroups_API.json#ActionGroup</t>
  </si>
  <si>
    <t>An Azure action group.</t>
  </si>
  <si>
    <t>{'groupShortName': {'type': 'string'; 'description': 'The short name of the action group. This will be used in SMS messages.'}; 'enabled': {'type': 'bool'; 'description': 'Indicates whether this action group is enabled. If an action group is not enabled; then none of its receivers will receive communications.'}}</t>
  </si>
  <si>
    <t>SmsReceiver</t>
  </si>
  <si>
    <t>/azure-rest-api-specs/specification/monitor/resource-manager/Microsoft.Insights/stable/2021-09-01/actionGroups_API.json#SmsReceiver</t>
  </si>
  <si>
    <t>An SMS receiver.</t>
  </si>
  <si>
    <t>{'name': {'type': 'string'; 'description': 'The name of the SMS receiver. Names must be unique across all receivers within an action group.'}; 'countryCode': {'type': 'string'; 'description': 'The country code of the SMS receiver.'}; 'phoneNumber': {'type': 'string'; 'description': 'The phone number of the SMS receiver.'}}</t>
  </si>
  <si>
    <t>/azure-rest-api-specs/specification/applicationinsights/resource-manager/Microsoft.Insights/stable/2021-10-14/livetoken_API.json#OperationsListResult</t>
  </si>
  <si>
    <t>Result of the List Operations operation</t>
  </si>
  <si>
    <t>{'nextLink': {'type': 'string'; 'description': 'URL to get the next set of operation list results if there are any.'}}</t>
  </si>
  <si>
    <t>EmailReceiver</t>
  </si>
  <si>
    <t>/azure-rest-api-specs/specification/monitor/resource-manager/Microsoft.Insights/stable/2021-09-01/actionGroups_API.json#EmailReceiver</t>
  </si>
  <si>
    <t>An email receiver.</t>
  </si>
  <si>
    <t>{'name': {'type': 'string'; 'description': 'The name of the email receiver. Names must be unique across all receivers within an action group.'}; 'emailAddress': {'type': 'string'; 'description': 'The email address of this receiver.'}; 'useCommonAlertSchema': {'type': 'bool'; 'description': 'Indicates whether to use common alert schema.'}}</t>
  </si>
  <si>
    <t>AutomationRunbookReceiver</t>
  </si>
  <si>
    <t>/azure-rest-api-specs/specification/monitor/resource-manager/Microsoft.Insights/stable/2021-09-01/actionGroups_API.json#AutomationRunbookReceiver</t>
  </si>
  <si>
    <t>The Azure Automation Runbook notification receiver.</t>
  </si>
  <si>
    <t>{'automationAccountId': {'type': 'string'; 'description': 'The Azure automation account Id which holds this runbook and authenticate to Azure resource.'}; 'runbookName': {'type': 'string'; 'description': 'The name for this runbook.'}; 'webhookResourceId': {'type': 'string'; 'description': 'The resource id for webhook linked to this runbook.'}; 'isGlobalRunbook': {'type': 'bool'; 'description': 'Indicates whether this instance is global runbook.'}; 'name': {'type': 'string'; 'description': 'Indicates name of the webhook.'}; 'serviceUri': {'type': 'string'; 'description': 'The URI where webhooks should be sent.'}; 'useCommonAlertSchema': {'type': 'bool'; 'description': 'Indicates whether to use common alert schema.'}}</t>
  </si>
  <si>
    <t>ItsmReceiver</t>
  </si>
  <si>
    <t>/azure-rest-api-specs/specification/monitor/resource-manager/Microsoft.Insights/stable/2021-09-01/actionGroups_API.json#ItsmReceiver</t>
  </si>
  <si>
    <t>An Itsm receiver.</t>
  </si>
  <si>
    <t>{'name': {'type': 'string'; 'description': 'The name of the Itsm receiver. Names must be unique across all receivers within an action group.'}; 'workspaceId': {'type': 'string'; 'description': 'OMS LA instance identifier.'}; 'connectionId': {'type': 'string'; 'description': 'Unique identification of ITSM connection among multiple defined in above workspace.'}; 'ticketConfiguration': {'type': 'string'; 'description': 'JSON blob for the configurations of the ITSM action. CreateMultipleWorkItems option will be part of this blob as well.'}; 'region': {'type': 'string'; 'description': "Region in which workspace resides. Supported values:'centralindia';'japaneast';'southeastasia';'australiasoutheast';'uksouth';'westcentralus';'canadacentral';'eastus';'westeurope'"}}</t>
  </si>
  <si>
    <t>TestNotificationResponse</t>
  </si>
  <si>
    <t>/azure-rest-api-specs/specification/monitor/resource-manager/Microsoft.Insights/stable/2021-09-01/actionGroups_API.json#TestNotificationResponse</t>
  </si>
  <si>
    <t>The response when test notification succeeded</t>
  </si>
  <si>
    <t>{'notificationId': {'type': 'string'; 'description': 'The notification id'}; 'correlationId': {'type': 'string'; 'description': 'The correlation id'}; 'createdTime': {'type': 'string'; 'description': 'The created time'}}</t>
  </si>
  <si>
    <t>Status</t>
  </si>
  <si>
    <t>VoiceReceiver</t>
  </si>
  <si>
    <t>/azure-rest-api-specs/specification/monitor/resource-manager/Microsoft.Insights/stable/2021-09-01/actionGroups_API.json#VoiceReceiver</t>
  </si>
  <si>
    <t>A voice receiver.</t>
  </si>
  <si>
    <t>{'name': {'type': 'string'; 'description': 'The name of the voice receiver. Names must be unique across all receivers within an action group.'}; 'countryCode': {'type': 'string'; 'description': 'The country code of the voice receiver.'}; 'phoneNumber': {'type': 'string'; 'description': 'The phone number of the voice receiver.'}}</t>
  </si>
  <si>
    <t>/azure-rest-api-specs/specification/monitor/resource-manager/Microsoft.Insights/stable/2021-09-01/actionGroups_API.json#ActionGroupPatch</t>
  </si>
  <si>
    <t>An Azure action group for patch operations.</t>
  </si>
  <si>
    <t>{'enabled': {'type': 'bool'; 'description': 'Indicates whether this action group is enabled. If an action group is not enabled; then none of its actions will be activated.'}}</t>
  </si>
  <si>
    <t>/azure-rest-api-specs/specification/managedservices/resource-manager/Microsoft.ManagedServices/stable/2019-09-01/managedservices.json#RegistrationDefinitionList</t>
  </si>
  <si>
    <t>List of registration definitions.</t>
  </si>
  <si>
    <t>{'nextLink': {'type': 'string'; 'description': 'Link to next page of registration definitions.'}}</t>
  </si>
  <si>
    <t>/azure-rest-api-specs/specification/managedservices/resource-manager/Microsoft.ManagedServices/stable/2019-09-01/managedservices.json#RegistrationAssignment</t>
  </si>
  <si>
    <t>Registration assignment.</t>
  </si>
  <si>
    <t>{'id': {'type': 'string'; 'description': 'The fully qualified path of the registration assignment.'}; 'type': {'type': 'string'; 'description': 'Type of the resource.'}; 'name': {'type': 'string'; 'description': 'Name of the registration assignment.'}}</t>
  </si>
  <si>
    <t>Array</t>
  </si>
  <si>
    <t>/azure-rest-api-specs/specification/managedservices/resource-manager/Microsoft.ManagedServices/stable/2019-09-01/managedservices.json#MarketplaceRegistrationDefinition</t>
  </si>
  <si>
    <t>{'id': {'type': 'string'; 'description': 'Fully qualified path of the marketplace registration definition.'}; 'type': {'type': 'string'; 'description': 'Type of the resource.'}; 'name': {'type': 'string'; 'description': 'Name of the marketplace registration definition.'}}</t>
  </si>
  <si>
    <t>/azure-rest-api-specs/specification/managedservices/resource-manager/Microsoft.ManagedServices/stable/2019-09-01/managedservices.json#RegistrationDefinition</t>
  </si>
  <si>
    <t>Registration definition.</t>
  </si>
  <si>
    <t>{'id': {'type': 'string'; 'description': 'Fully qualified path of the registration definition.'}; 'type': {'type': 'string'; 'description': 'Type of the resource.'}; 'name': {'type': 'string'; 'description': 'Name of the registration definition.'}}</t>
  </si>
  <si>
    <t>/azure-rest-api-specs/specification/managedservices/resource-manager/Microsoft.ManagedServices/stable/2019-09-01/managedservices.json#MarketplaceRegistrationDefinitionProperties</t>
  </si>
  <si>
    <t>Properties of a marketplace registration definition.</t>
  </si>
  <si>
    <t>{'managedByTenantId': {'type': 'string'; 'description': 'Id of the managedBy tenant.'}; 'offerDisplayName': {'type': 'string'; 'description': 'The marketplace offer display name.'}; 'publisherDisplayName': {'type': 'string'; 'description': 'The marketplace publisher display name.'}; 'planDisplayName': {'type': 'string'; 'description': 'The marketplace plan display name.'}}</t>
  </si>
  <si>
    <t>Authorization</t>
  </si>
  <si>
    <t>/azure-rest-api-specs/specification/managedservices/resource-manager/Microsoft.ManagedServices/stable/2019-09-01/managedservices.json#Authorization</t>
  </si>
  <si>
    <t>Authorization tuple containing principal Id (of user/service principal/security group) and role definition id.</t>
  </si>
  <si>
    <t>{'principalId': {'type': 'string'; 'description': 'Principal Id of the security group/service principal/user that would be assigned permissions to the projected subscription'}; 'principalIdDisplayName': {'type': 'string'; 'description': 'Display name of the principal Id.'}; 'roleDefinitionId': {'type': 'string'; 'description': 'The role definition identifier. This role will define all the permissions that the security group/service principal/user must have on the projected subscription. This role cannot be an owner role.'}; 'delegatedRoleDefinitionIds': {'type': 'array'; 'description': 'The delegatedRoleDefinitionIds field is required when the roleDefinitionId refers to the User Access Administrator Role. It is the list of role definition ids which define all the permissions that the user in the authorization can assign to other security groups/service principals/users.'; 'of_type': 'string'}}</t>
  </si>
  <si>
    <t>Plan</t>
  </si>
  <si>
    <t>/azure-rest-api-specs/specification/managedservices/resource-manager/Microsoft.ManagedServices/stable/2019-09-01/managedservices.json#Plan</t>
  </si>
  <si>
    <t>Plan details for the managed services.</t>
  </si>
  <si>
    <t>{'name': {'type': 'string'; 'description': 'The plan name.'}; 'publisher': {'type': 'string'; 'description': 'The publisher ID.'}; 'product': {'type': 'string'; 'description': 'The product code.'}; 'version': {'type': 'string'; 'description': "The plan's version."}}</t>
  </si>
  <si>
    <t>/azure-rest-api-specs/specification/managedservices/resource-manager/Microsoft.ManagedServices/stable/2019-09-01/managedservices.json#MarketplaceRegistrationDefinitionList</t>
  </si>
  <si>
    <t>List of marketplace registration definitions.</t>
  </si>
  <si>
    <t>{'nextLink': {'type': 'string'; 'description': 'Link to next page of marketplace registration definitions.'}}</t>
  </si>
  <si>
    <t>ServiceBus</t>
  </si>
  <si>
    <t>/azure-rest-api-specs/specification/digitaltwins/resource-manager/Microsoft.DigitalTwins/stable/2020-12-01/digitaltwins.json#ServiceBus</t>
  </si>
  <si>
    <t>Properties related to ServiceBus.</t>
  </si>
  <si>
    <t>{'free-type-0': {'type': 'free-type'; 'description': ''}}</t>
  </si>
  <si>
    <t>/azure-rest-api-specs/specification/digitaltwins/resource-manager/Microsoft.DigitalTwins/stable/2020-12-01/digitaltwins.json#OperationDisplay</t>
  </si>
  <si>
    <t>The object that represents the operation.</t>
  </si>
  <si>
    <t>{'provider': {'type': 'string'; 'description': 'Service provider: Microsoft DigitalTwins'}; 'resource': {'type': 'string'; 'description': 'Resource Type: DigitalTwinsInstances'}; 'operation': {'type': 'string'; 'description': 'Name of the operation'}; 'description': {'type': 'string'; 'description': 'Friendly description for the operation;'}}</t>
  </si>
  <si>
    <t>EventHub</t>
  </si>
  <si>
    <t>/azure-rest-api-specs/specification/digitaltwins/resource-manager/Microsoft.DigitalTwins/stable/2020-12-01/digitaltwins.json#EventHub</t>
  </si>
  <si>
    <t>Properties related to EventHub.</t>
  </si>
  <si>
    <t>DigitalTwinsPatchDescription</t>
  </si>
  <si>
    <t>/azure-rest-api-specs/specification/digitaltwins/resource-manager/Microsoft.DigitalTwins/stable/2020-12-01/digitaltwins.json#DigitalTwinsPatchDescription</t>
  </si>
  <si>
    <t>The description of the DigitalTwins service.</t>
  </si>
  <si>
    <t>{'tags': {'type': 'free-type'; 'description': 'Instance patch properties'}}</t>
  </si>
  <si>
    <t>PrivateEndpointConnectionsResponse</t>
  </si>
  <si>
    <t>/azure-rest-api-specs/specification/digitaltwins/resource-manager/Microsoft.DigitalTwins/stable/2020-12-01/digitaltwins.json#PrivateEndpointConnectionsResponse</t>
  </si>
  <si>
    <t>The available private link connections for a Digital Twin.</t>
  </si>
  <si>
    <t>DigitalTwinsDescription</t>
  </si>
  <si>
    <t>/azure-rest-api-specs/specification/digitaltwins/resource-manager/Microsoft.DigitalTwins/stable/2020-12-01/digitaltwins.json#DigitalTwinsDescription</t>
  </si>
  <si>
    <t>DigitalTwinsResource</t>
  </si>
  <si>
    <t>/azure-rest-api-specs/specification/digitaltwins/resource-manager/Microsoft.DigitalTwins/stable/2020-12-01/digitaltwins.json#DigitalTwinsResource</t>
  </si>
  <si>
    <t>The common properties of a DigitalTwinsInstance.</t>
  </si>
  <si>
    <t>{'id': {'type': 'string'; 'description': 'The resource identifier.'}; 'name': {'type': 'string'; 'description': 'The resource name.'}; 'type': {'type': 'string'; 'description': 'The resource type.'}; 'location': {'type': 'string'; 'description': 'The resource location.'}; 'tags': {'type': 'free-type'; 'description': 'The resource tags.'}}</t>
  </si>
  <si>
    <t>/azure-rest-api-specs/specification/digitaltwins/resource-manager/Microsoft.DigitalTwins/stable/2020-12-01/digitaltwins.json#GroupIdInformationResponse</t>
  </si>
  <si>
    <t>The available private link resources for a Digital Twin.</t>
  </si>
  <si>
    <t>ConnectionProperties</t>
  </si>
  <si>
    <t>/azure-rest-api-specs/specification/digitaltwins/resource-manager/Microsoft.DigitalTwins/stable/2020-12-01/digitaltwins.json#ConnectionProperties</t>
  </si>
  <si>
    <t>The properties of a private endpoint connection.</t>
  </si>
  <si>
    <t>{'provisioningState': {'type': 'string'; 'description': 'The provisioning state.'}; 'privateEndpoint': {'type': 'string'; 'description': ''}; 'privateLinkServiceConnectionState': {'type': 'string'; 'description': ''}}</t>
  </si>
  <si>
    <t>CheckNameRequest</t>
  </si>
  <si>
    <t>/azure-rest-api-specs/specification/digitaltwins/resource-manager/Microsoft.DigitalTwins/stable/2020-12-01/digitaltwins.json#CheckNameRequest</t>
  </si>
  <si>
    <t>The result returned from a database check name availability request.</t>
  </si>
  <si>
    <t>{'name': {'type': 'string'; 'description': 'Resource name.'}; 'type': {'type': 'string'; 'description': 'The type of resource; for instance Microsoft.DigitalTwins/digitalTwinsInstances.'}}</t>
  </si>
  <si>
    <t>Microsoft.DBforMariaDB</t>
  </si>
  <si>
    <t>/azure-rest-api-specs/specification/mariadb/resource-manager/Microsoft.DBforMariaDB/stable/2020-01-01/Servers.json#CloudError</t>
  </si>
  <si>
    <t>CorsPolicy</t>
  </si>
  <si>
    <t>/azure-rest-api-specs/specification/cosmos-db/resource-manager/Microsoft.DocumentDB/stable/2021-10-15/cosmos-db.json#CorsPolicy</t>
  </si>
  <si>
    <t>The CORS policy for the Cosmos DB database account.</t>
  </si>
  <si>
    <t>{'allowedOrigins': {'type': 'string'; 'description': 'The origin domains that are permitted to make a request against the service via CORS.'}; 'allowedMethods': {'type': 'string'; 'description': 'The methods (HTTP request verbs) that the origin domain may use for a CORS request.'}; 'allowedHeaders': {'type': 'string'; 'description': 'The request headers that the origin domain may specify on the CORS request.'}; 'exposedHeaders': {'type': 'string'; 'description': 'The response headers that may be sent in the response to the CORS request and exposed by the browser to the request issuer.'}; 'maxAgeInSeconds': {'type': 'int'; 'description': 'The maximum amount time that a browser should cache the preflight OPTIONS request.'}}</t>
  </si>
  <si>
    <t>/azure-rest-api-specs/specification/cosmos-db/resource-manager/Microsoft.DocumentDB/stable/2021-10-15/cosmos-db.json#CassandraTableListResult</t>
  </si>
  <si>
    <t>The List operation response that contains the Cassandra tables and their properties.</t>
  </si>
  <si>
    <t>RegionForOnlineOffline</t>
  </si>
  <si>
    <t>/azure-rest-api-specs/specification/cosmos-db/resource-manager/Microsoft.DocumentDB/stable/2021-10-15/cosmos-db.json#RegionForOnlineOffline</t>
  </si>
  <si>
    <t>Cosmos DB region to online or offline.</t>
  </si>
  <si>
    <t>{'region': {'type': 'string'; 'description': 'Cosmos DB region; with spaces between words and each word capitalized.'}}</t>
  </si>
  <si>
    <t>Indexes</t>
  </si>
  <si>
    <t>/azure-rest-api-specs/specification/cosmos-db/resource-manager/Microsoft.DocumentDB/stable/2021-10-15/cosmos-db.json#Indexes</t>
  </si>
  <si>
    <t>The indexes for the path.</t>
  </si>
  <si>
    <t>{'dataType': {'type': 'string'; 'description': 'The datatype for which the indexing behavior is applied to.'}; 'precision': {'type': 'int'; 'description': 'The precision of the index. -1 is maximum precision.'}; 'kind': {'type': 'string'; 'description': 'Indicates the type of index.'}}</t>
  </si>
  <si>
    <t>Permission</t>
  </si>
  <si>
    <t>/azure-rest-api-specs/specification/cosmos-db/resource-manager/Microsoft.DocumentDB/stable/2021-10-15/rbac.json#Permission</t>
  </si>
  <si>
    <t>The set of data plane operations permitted through this Role Definition.</t>
  </si>
  <si>
    <t>{'dataActions': {'type': 'array'; 'description': 'An array of data actions that are allowed.'; 'of_type': 'string'}; 'notDataActions': {'type': 'array'; 'description': 'An array of data actions that are denied.'; 'of_type': 'string'}}</t>
  </si>
  <si>
    <t>ManagedCassandraNodeStatus</t>
  </si>
  <si>
    <t>/azure-rest-api-specs/specification/cosmos-db/resource-manager/Microsoft.DocumentDB/stable/2021-10-15/managedCassandra.json#ManagedCassandraNodeStatus</t>
  </si>
  <si>
    <t>Indicates whether the node is functioning or not.</t>
  </si>
  <si>
    <t>DatabaseAccountRegenerateKeyParameters</t>
  </si>
  <si>
    <t>/azure-rest-api-specs/specification/cosmos-db/resource-manager/Microsoft.DocumentDB/stable/2021-10-15/cosmos-db.json#DatabaseAccountRegenerateKeyParameters</t>
  </si>
  <si>
    <t>Parameters to regenerate the keys within the database account.</t>
  </si>
  <si>
    <t>{'keyKind': {'type': 'string'; 'description': 'The access key to regenerate.'}}</t>
  </si>
  <si>
    <t>SqlRoleDefinitionResource</t>
  </si>
  <si>
    <t>/azure-rest-api-specs/specification/cosmos-db/resource-manager/Microsoft.DocumentDB/stable/2021-10-15/rbac.json#SqlRoleDefinitionResource</t>
  </si>
  <si>
    <t>Azure Cosmos DB SQL Role Definition resource object.</t>
  </si>
  <si>
    <t>{'roleName': {'type': 'string'; 'description': 'A user-friendly name for the Role Definition. Must be unique for the database account.'}; 'type': {'type': 'string'; 'description': 'Indicates whether the Role Definition was built-in or user created.'}; 'assignableScopes': {'type': 'array'; 'description': 'A set of fully qualified Scopes at or below which Role Assignments may be created using this Role Definition. This will allow application of this Role Definition on the entire database account or any underlying Database / Collection. Must have at least one element. Scopes higher than Database account are not enforceable as assignable Scopes. Note that resources referenced in assignable Scopes need not exist.'; 'of_type': 'string'}}</t>
  </si>
  <si>
    <t>UniqueKey</t>
  </si>
  <si>
    <t>/azure-rest-api-specs/specification/cosmos-db/resource-manager/Microsoft.DocumentDB/stable/2021-10-15/cosmos-db.json#UniqueKey</t>
  </si>
  <si>
    <t>The unique key on that enforces uniqueness constraint on documents in the collection in the Azure Cosmos DB service.</t>
  </si>
  <si>
    <t>/azure-rest-api-specs/specification/cosmos-db/resource-manager/Microsoft.DocumentDB/stable/2021-10-15/cosmos-db.json#MetricListResult</t>
  </si>
  <si>
    <t>The response to a list metrics request.</t>
  </si>
  <si>
    <t>/azure-rest-api-specs/specification/elastic/resource-manager/Microsoft.Elastic/stable/2020-07-01/elastic.json#MonitoringTagRules</t>
  </si>
  <si>
    <t>Capture logs and metrics of Azure resources based on ARM tags.</t>
  </si>
  <si>
    <t>{'name': {'type': 'string'; 'description': 'Name of the rule set.'}; 'id': {'type': 'string'; 'description': 'The id of the rule set.'}; 'type': {'type': 'string'; 'description': 'The type of the rule set.'}}</t>
  </si>
  <si>
    <t>ElasticMonitorResource</t>
  </si>
  <si>
    <t>/azure-rest-api-specs/specification/elastic/resource-manager/Microsoft.Elastic/stable/2020-07-01/elastic.json#ElasticMonitorResource</t>
  </si>
  <si>
    <t>Monitor resource.</t>
  </si>
  <si>
    <t>{'id': {'type': 'string'; 'description': 'ARM id of the monitor resource.'}; 'name': {'type': 'string'; 'description': 'Name of the monitor resource.'}; 'type': {'type': 'string'; 'description': 'The type of the monitor resource.'}; 'tags': {'type': 'free-type'; 'description': 'The tags of the monitor resource.'}; 'location': {'type': 'string'; 'description': 'The location of the monitor resource'}}</t>
  </si>
  <si>
    <t>UserInfo</t>
  </si>
  <si>
    <t>/azure-rest-api-specs/specification/elastic/resource-manager/Microsoft.Elastic/stable/2020-07-01/elastic.json#UserInfo</t>
  </si>
  <si>
    <t>User Information to be passed to partners.</t>
  </si>
  <si>
    <t>{'firstName': {'type': 'string'; 'description': 'First name of the user'}; 'lastName': {'type': 'string'; 'description': 'Last name of the user'}; 'companyName': {'type': 'string'; 'description': 'Company name of the user'}; 'emailAddress': {'type': 'string'; 'description': 'Email of the user used by Elastic for contacting them if needed'}}</t>
  </si>
  <si>
    <t>ManagedIdentityTypes</t>
  </si>
  <si>
    <t>/azure-rest-api-specs/specification/elastic/resource-manager/Microsoft.Elastic/stable/2020-07-01/elastic.json#ManagedIdentityTypes</t>
  </si>
  <si>
    <t>Managed Identity types.</t>
  </si>
  <si>
    <t>ErrorResponseBody</t>
  </si>
  <si>
    <t>/azure-rest-api-specs/specification/elastic/resource-manager/Microsoft.Elastic/stable/2020-07-01/elastic.json#ErrorResponseBody</t>
  </si>
  <si>
    <t>Error response body.</t>
  </si>
  <si>
    <t>{'code': {'type': 'string'; 'description': 'Error code.'}; 'message': {'type': 'string'; 'description': 'Error message.'}; 'target': {'type': 'string'; 'description': 'Error target.'}}</t>
  </si>
  <si>
    <t>LogRules</t>
  </si>
  <si>
    <t>/azure-rest-api-specs/specification/elastic/resource-manager/Microsoft.Elastic/stable/2020-07-01/elastic.json#LogRules</t>
  </si>
  <si>
    <t>Set of rules for sending logs for the Monitor resource.</t>
  </si>
  <si>
    <t>{'sendAadLogs': {'type': 'bool'; 'description': 'Flag specifying if AAD logs should be sent for the Monitor resource.'}; 'sendSubscriptionLogs': {'type': 'bool'; 'description': 'Flag specifying if subscription logs should be sent for the Monitor resource.'}; 'sendActivityLogs': {'type': 'bool'; 'description': 'Flag specifying if activity logs from Azure resources should be sent for the Monitor resource.'}}</t>
  </si>
  <si>
    <t>CompanyInfo</t>
  </si>
  <si>
    <t>/azure-rest-api-specs/specification/elastic/resource-manager/Microsoft.Elastic/stable/2020-07-01/elastic.json#CompanyInfo</t>
  </si>
  <si>
    <t>Company information of the user to be passed to partners.</t>
  </si>
  <si>
    <t>{'domain': {'type': 'string'; 'description': 'Domain of the company'}; 'business': {'type': 'string'; 'description': 'Business of the company'}; 'employeesNumber': {'type': 'string'; 'description': 'Number of employees in the company'}; 'state': {'type': 'string'; 'description': 'State of the company location.'}; 'country': {'type': 'string'; 'description': 'Country of the company location.'}}</t>
  </si>
  <si>
    <t>/azure-rest-api-specs/specification/elastic/resource-manager/Microsoft.Elastic/stable/2020-07-01/elastic.json#OperationDisplay</t>
  </si>
  <si>
    <t>{'provider': {'type': 'string'; 'description': 'Service provider; i.e.; Microsoft.Elastic.'}; 'resource': {'type': 'string'; 'description': "Type on which the operation is performed; e.g.; 'monitors'."}; 'operation': {'type': 'string'; 'description': 'Operation type; e.g.; read; write; delete; etc.'}; 'description': {'type': 'string'; 'description': "Description of the operation; e.g.; 'Write monitors'."}}</t>
  </si>
  <si>
    <t>IdentityProperties</t>
  </si>
  <si>
    <t>/azure-rest-api-specs/specification/elastic/resource-manager/Microsoft.Elastic/stable/2020-07-01/elastic.json#IdentityProperties</t>
  </si>
  <si>
    <t>Identity properties.</t>
  </si>
  <si>
    <t>{'principalId': {'type': 'string'; 'description': 'The identity ID.'}; 'tenantId': {'type': 'string'; 'description': 'The tenant ID of resource.'}}</t>
  </si>
  <si>
    <t>GatewayListStatusLive</t>
  </si>
  <si>
    <t>/azure-rest-api-specs/specification/analysisservices/resource-manager/Microsoft.AnalysisServices/stable/2017-08-01/analysisservices.json#GatewayListStatusLive</t>
  </si>
  <si>
    <t>Status of gateway is live.</t>
  </si>
  <si>
    <t>{'status': {'type': 'int'; 'description': 'Live message of list gateway. Status: 0 - Live'}}</t>
  </si>
  <si>
    <t>/azure-rest-api-specs/specification/analysisservices/resource-manager/Microsoft.AnalysisServices/stable/2017-08-01/analysisservices.json#ResourceSku</t>
  </si>
  <si>
    <t>Represents the SKU name and Azure pricing tier for Analysis Services resource.</t>
  </si>
  <si>
    <t>{'name': {'type': 'string'; 'description': 'Name of the SKU level.'}; 'tier': {'type': 'string'; 'description': 'The name of the Azure pricing tier to which the SKU applies.'}; 'capacity': {'type': 'int'; 'description': 'The number of instances in the read only query pool.'}}</t>
  </si>
  <si>
    <t>SkuDetailsForExistingResource</t>
  </si>
  <si>
    <t>/azure-rest-api-specs/specification/analysisservices/resource-manager/Microsoft.AnalysisServices/stable/2017-08-01/analysisservices.json#SkuDetailsForExistingResource</t>
  </si>
  <si>
    <t>An object that represents SKU details for existing resources.</t>
  </si>
  <si>
    <t>{'resourceType': {'type': 'string'; 'description': 'The resource type.'}}</t>
  </si>
  <si>
    <t>GatewayError</t>
  </si>
  <si>
    <t>/azure-rest-api-specs/specification/analysisservices/resource-manager/Microsoft.AnalysisServices/stable/2017-08-01/analysisservices.json#GatewayError</t>
  </si>
  <si>
    <t>Detail of gateway errors.</t>
  </si>
  <si>
    <t>/azure-rest-api-specs/specification/analysisservices/resource-manager/Microsoft.AnalysisServices/stable/2017-08-01/analysisservices.json#AnalysisServicesServer</t>
  </si>
  <si>
    <t>Represents an instance of an Analysis Services resource.</t>
  </si>
  <si>
    <t>IPv4FirewallRule</t>
  </si>
  <si>
    <t>/azure-rest-api-specs/specification/analysisservices/resource-manager/Microsoft.AnalysisServices/stable/2017-08-01/analysisservices.json#IPv4FirewallRule</t>
  </si>
  <si>
    <t>The detail of firewall rule.</t>
  </si>
  <si>
    <t>{'firewallRuleName': {'type': 'string'; 'description': 'The rule name.'}; 'rangeStart': {'type': 'string'; 'description': 'The start range of IPv4.'}; 'rangeEnd': {'type': 'string'; 'description': 'The end range of IPv4.'}}</t>
  </si>
  <si>
    <t>/azure-rest-api-specs/specification/analysisservices/resource-manager/Microsoft.AnalysisServices/stable/2017-08-01/analysisservices.json#ErrorDetail</t>
  </si>
  <si>
    <t>The error detail.</t>
  </si>
  <si>
    <t>{'code': {'type': 'string'; 'description': 'The error code.'}; 'message': {'type': 'string'; 'description': 'The error message.'}; 'target': {'type': 'string'; 'description': 'The error target.'}; 'subCode': {'type': 'int'; 'description': 'The error sub code'}; 'httpStatusCode': {'type': 'int'; 'description': 'The http status code'}; 'timeStamp': {'type': 'string'; 'description': 'the timestamp for the error.'}}</t>
  </si>
  <si>
    <t>MetricSpecifications</t>
  </si>
  <si>
    <t>/azure-rest-api-specs/specification/analysisservices/resource-manager/Microsoft.AnalysisServices/stable/2017-08-01/analysisservices.json#MetricSpecifications</t>
  </si>
  <si>
    <t>Available operation metric specification for exposing performance metrics to shoebox.</t>
  </si>
  <si>
    <t>{'name': {'type': 'string'; 'description': 'The name of metric.'}; 'displayName': {'type': 'string'; 'description': 'The displayed name of metric.'}; 'displayDescription': {'type': 'string'; 'description': 'The displayed description of metric.'}; 'unit': {'type': 'string'; 'description': 'The unit of the metric.'}; 'aggregationType': {'type': 'string'; 'description': 'The aggregation type of metric.'}}</t>
  </si>
  <si>
    <t>PrivateEndpointConnectionProvisioningState</t>
  </si>
  <si>
    <t>/azure-rest-api-specs/specification/keyvault/resource-manager/Microsoft.KeyVault/stable/2019-09-01/keyvault.json#PrivateEndpointConnectionProvisioningState</t>
  </si>
  <si>
    <t>The current provisioning state.</t>
  </si>
  <si>
    <t>/azure-rest-api-specs/specification/keyvault/resource-manager/Microsoft.KeyVault/stable/2019-09-01/keyvault.json#PrivateLinkServiceConnectionState</t>
  </si>
  <si>
    <t>An object that represents the approval state of the private link connection.</t>
  </si>
  <si>
    <t>{'description': {'type': 'string'; 'description': 'The reason for approval or rejection.'}; 'actionsRequired': {'type': 'string'; 'description': 'A message indicating if changes on the service provider require any updates on the consumer.'}}</t>
  </si>
  <si>
    <t>/azure-rest-api-specs/specification/keyvault/resource-manager/Microsoft.KeyVault/stable/2019-09-01/keyvault.json#PrivateEndpointConnection</t>
  </si>
  <si>
    <t>Private endpoint connection resource.</t>
  </si>
  <si>
    <t>{'etag': {'type': 'string'; 'description': 'Modified whenever there is a change in the state of private endpoint connection.'}}</t>
  </si>
  <si>
    <t>/azure-rest-api-specs/specification/keyvault/resource-manager/Microsoft.KeyVault/stable/2019-09-01/keyvault.json#PrivateEndpointConnectionProperties</t>
  </si>
  <si>
    <t>Properties of the private endpoint connection resource.</t>
  </si>
  <si>
    <t>/azure-rest-api-specs/specification/keyvault/resource-manager/Microsoft.KeyVault/stable/2019-09-01/providers.json#OperationProperties</t>
  </si>
  <si>
    <t>Properties of operation include metric specifications.</t>
  </si>
  <si>
    <t>/azure-rest-api-specs/specification/keyvault/resource-manager/Microsoft.KeyVault/stable/2019-09-01/keyvault.json#PrivateLinkResourceProperties</t>
  </si>
  <si>
    <t>Properties of a private link resource.</t>
  </si>
  <si>
    <t>{'groupId': {'type': 'string'; 'description': 'Group identifier of private link resource.'}; 'requiredMembers': {'type': 'array'; 'description': 'Required member names of private link resource.'; 'of_type': 'string'}; 'requiredZoneNames': {'type': 'array'; 'description': 'Required DNS zone names of the the private link resource.'; 'of_type': 'string'}}</t>
  </si>
  <si>
    <t>VaultCreateOrUpdateParameters</t>
  </si>
  <si>
    <t>/azure-rest-api-specs/specification/keyvault/resource-manager/Microsoft.KeyVault/stable/2019-09-01/keyvault.json#VaultCreateOrUpdateParameters</t>
  </si>
  <si>
    <t>Parameters for creating or updating a vault</t>
  </si>
  <si>
    <t>{'location': {'type': 'string'; 'description': 'The supported Azure location where the key vault should be created.'}; 'tags': {'type': 'free-type'; 'description': 'The tags that will be assigned to the key vault.'}}</t>
  </si>
  <si>
    <t>/azure-rest-api-specs/specification/keyvault/resource-manager/Microsoft.KeyVault/stable/2019-09-01/keyvault.json#PrivateEndpoint</t>
  </si>
  <si>
    <t>Private endpoint object properties.</t>
  </si>
  <si>
    <t>{'id': {'type': 'string'; 'description': 'Full identifier of the private endpoint resource.'}}</t>
  </si>
  <si>
    <t>/azure-rest-api-specs/specification/keyvault/resource-manager/Microsoft.KeyVault/stable/2019-09-01/keys.json#Key</t>
  </si>
  <si>
    <t>The key resource.</t>
  </si>
  <si>
    <t>/azure-rest-api-specs/specification/security/resource-manager/Microsoft.Security/stable/2021-07-01/settings.json#SettingsList</t>
  </si>
  <si>
    <t>Subscription settings list.</t>
  </si>
  <si>
    <t>{'nextLink': {'type': 'string'; 'description': 'The URI to fetch the next page.'}}</t>
  </si>
  <si>
    <t>DataExportSettings</t>
  </si>
  <si>
    <t>/azure-rest-api-specs/specification/security/resource-manager/Microsoft.Security/stable/2021-07-01/settings.json#DataExportSettings</t>
  </si>
  <si>
    <t>Represents a data export setting</t>
  </si>
  <si>
    <t>AlertSyncSettings</t>
  </si>
  <si>
    <t>/azure-rest-api-specs/specification/security/resource-manager/Microsoft.Security/stable/2021-07-01/settings.json#AlertSyncSettings</t>
  </si>
  <si>
    <t>Represents an alert sync setting</t>
  </si>
  <si>
    <t>Setting</t>
  </si>
  <si>
    <t>/azure-rest-api-specs/specification/security/resource-manager/Microsoft.Security/stable/2021-07-01/settings.json#Setting</t>
  </si>
  <si>
    <t>The kind of the security setting</t>
  </si>
  <si>
    <t>{'kind': {'type': 'string'; 'description': 'the kind of the settings string'}}</t>
  </si>
  <si>
    <t>DataExportSettingProperties</t>
  </si>
  <si>
    <t>/azure-rest-api-specs/specification/security/resource-manager/Microsoft.Security/stable/2021-07-01/settings.json#DataExportSettingProperties</t>
  </si>
  <si>
    <t>The data export setting properties</t>
  </si>
  <si>
    <t>{'enabled': {'type': 'bool'; 'description': 'Is the data export setting enabled'}}</t>
  </si>
  <si>
    <t>AlertSyncSettingProperties</t>
  </si>
  <si>
    <t>/azure-rest-api-specs/specification/security/resource-manager/Microsoft.Security/stable/2021-07-01/settings.json#AlertSyncSettingProperties</t>
  </si>
  <si>
    <t>The alert sync setting properties</t>
  </si>
  <si>
    <t>{'enabled': {'type': 'bool'; 'description': 'Is the alert sync setting enabled'}}</t>
  </si>
  <si>
    <t>/azure-rest-api-specs/specification/web/resource-manager/Microsoft.Web/stable/2021-02-01/CommonDefinitions.json#CsmOperationDescriptionProperties</t>
  </si>
  <si>
    <t>Properties available for a Microsoft.Web resource provider operation.</t>
  </si>
  <si>
    <t>/azure-rest-api-specs/specification/web/resource-manager/Microsoft.Web/stable/2021-02-01/ResourceProvider.json#PremierAddOnOfferCollection</t>
  </si>
  <si>
    <t>Collection of premier add-on offers.</t>
  </si>
  <si>
    <t>{'nextLink': {'type': 'string'; 'description': 'Link to next page of resources.'}}</t>
  </si>
  <si>
    <t>/azure-rest-api-specs/specification/web/resource-manager/Microsoft.Web/stable/2021-02-01/ResourceHealthMetadata.json#ResourceHealthMetadataCollection</t>
  </si>
  <si>
    <t>Collection of resource health metadata.</t>
  </si>
  <si>
    <t>RampUpRule</t>
  </si>
  <si>
    <t>/azure-rest-api-specs/specification/web/resource-manager/Microsoft.Web/stable/2021-02-01/CommonDefinitions.json#RampUpRule</t>
  </si>
  <si>
    <t>Routing rules for ramp up testing. This rule allows to redirect static traffic % to a slot or to gradually change routing % based on performance.</t>
  </si>
  <si>
    <t>{'actionHostName': {'type': 'string'; 'description': 'Hostname of a slot to which the traffic will be redirected if decided to. E.g. myapp-stage.azurewebsites.net.'}; 'reroutePercentage': {'type': 'number'; 'description': 'Percentage of the traffic which will be redirected to &lt;code&gt;ActionHostName&lt;/code&gt;.'}; 'changeStep': {'type': 'number'; 'description': 'In auto ramp up scenario this is the step to add/remove from &lt;code&gt;ReroutePercentage&lt;/code&gt; until it reaches \\n&lt;code&gt;MinReroutePercentage&lt;/code&gt; or \n&lt;code&gt;MaxReroutePercentage&lt;/code&gt;. Site metrics are checked every N minutes specified in &lt;code&gt;ChangeIntervalInMinutes&lt;/code&gt;.\\nCustom decision algorithm \ncan be provided in TiPCallback site extension which URL can be specified in &lt;code&gt;ChangeDecisionCallbackUrl&lt;/code&gt;.'}; 'changeIntervalInMinutes': {'type': 'int'; 'description': 'Specifies interval in minutes to reevaluate ReroutePercentage.'}; 'minReroutePercentage': {'type': 'number'; 'description': 'Specifies lower boundary above which ReroutePercentage will stay.'}; 'maxReroutePercentage': {'type': 'number'; 'description': 'Specifies upper boundary below which ReroutePercentage will stay.'}; 'changeDecisionCallbackUrl': {'type': 'string'; 'description': 'Custom decision algorithm can be provided in TiPCallback site extension which URL can be specified. See TiPCallback site extension for the scaffold and contracts.\nhttps://www.siteextensions.net/packages/TiPCallback/'}; 'name': {'type': 'string'; 'description': 'Name of the routing rule. The recommended name would be to point to the slot which will receive the traffic in the experiment.'}}</t>
  </si>
  <si>
    <t>/azure-rest-api-specs/specification/web/resource-manager/Microsoft.Web/stable/2021-02-01/ResourceProvider.json#SourceControlCollection</t>
  </si>
  <si>
    <t>Collection of source controls.</t>
  </si>
  <si>
    <t>AseV3NetworkingConfiguration</t>
  </si>
  <si>
    <t>/azure-rest-api-specs/specification/web/resource-manager/Microsoft.Web/stable/2021-02-01/AppServiceEnvironments.json#AseV3NetworkingConfiguration</t>
  </si>
  <si>
    <t>Full view of networking configuration for an ASE.</t>
  </si>
  <si>
    <t>{'properties': {'type': 'object'; 'description': 'AseV3NetworkingConfiguration resource specific properties'; 'of_type': 'NA'}}</t>
  </si>
  <si>
    <t>OutboundEnvironmentEndpoint</t>
  </si>
  <si>
    <t>/azure-rest-api-specs/specification/web/resource-manager/Microsoft.Web/stable/2021-02-01/AppServiceEnvironments.json#OutboundEnvironmentEndpoint</t>
  </si>
  <si>
    <t>Endpoints accessed for a common purpose that the App Service Environment requires outbound network access to.</t>
  </si>
  <si>
    <t>{'category': {'type': 'string'; 'description': 'The type of service accessed by the App Service Environment; e.g.; Azure Storage; Azure SQL Database; and Azure Active Directory.'}}</t>
  </si>
  <si>
    <t>Experiments</t>
  </si>
  <si>
    <t>/azure-rest-api-specs/specification/web/resource-manager/Microsoft.Web/stable/2021-02-01/CommonDefinitions.json#Experiments</t>
  </si>
  <si>
    <t>Routing rules in production experiments.</t>
  </si>
  <si>
    <t>WebJob</t>
  </si>
  <si>
    <t>/azure-rest-api-specs/specification/web/resource-manager/Microsoft.Web/stable/2021-02-01/WebApps.json#WebJob</t>
  </si>
  <si>
    <t>Web Job Information.</t>
  </si>
  <si>
    <t>{'properties': {'type': 'object'; 'description': 'WebJob resource specific properties'; 'of_type': 'NA'}}</t>
  </si>
  <si>
    <t>LocalizableString</t>
  </si>
  <si>
    <t>/azure-rest-api-specs/specification/web/resource-manager/Microsoft.Web/stable/2021-02-01/CommonDefinitions.json#LocalizableString</t>
  </si>
  <si>
    <t>Localizable string object containing the name and a localized value.</t>
  </si>
  <si>
    <t>{'value': {'type': 'string'; 'description': 'Non-localized name.'}; 'localizedValue': {'type': 'string'; 'description': 'Localized name.'}}</t>
  </si>
  <si>
    <t>/azure-rest-api-specs/specification/powerbiembedded/resource-manager/Microsoft.PowerBI/stable/2016-01-29/powerbiembedded.json#Operation</t>
  </si>
  <si>
    <t>{'name': {'type': 'string'; 'description': 'The name of the operation being performed on this particular object. This name should match the action name that appears in RBAC / the event service.'}}</t>
  </si>
  <si>
    <t>MigrateWorkspaceCollectionRequest</t>
  </si>
  <si>
    <t>/azure-rest-api-specs/specification/powerbiembedded/resource-manager/Microsoft.PowerBI/stable/2016-01-29/powerbiembedded.json#MigrateWorkspaceCollectionRequest</t>
  </si>
  <si>
    <t>{'targetResourceGroup': {'type': 'string'; 'description': 'Name of the resource group the Power BI workspace collections will be migrated to.'}; 'resources': {'type': 'array'; 'description': ''; 'of_type': 'string'}}</t>
  </si>
  <si>
    <t>AsyncOperationDetail</t>
  </si>
  <si>
    <t>/azure-rest-api-specs/specification/powerbiprivatelinks/resource-manager/Microsoft.PowerBI/stable/2020-06-01/powerbiprivatelinks.json#AsyncOperationDetail</t>
  </si>
  <si>
    <t>{'id': {'type': 'string'; 'description': 'The operation id.'}; 'name': {'type': 'string'; 'description': 'The operation name.'}; 'status': {'type': 'string'; 'description': 'The operation status.'}; 'startTime': {'type': 'string'; 'description': 'The operation start time.'}; 'endTime': {'type': 'string'; 'description': 'The operation end time.'}}</t>
  </si>
  <si>
    <t>/azure-rest-api-specs/specification/powerbiprivatelinks/resource-manager/Microsoft.PowerBI/stable/2020-06-01/powerbiprivatelinks.json#PrivateLinkServiceConnection</t>
  </si>
  <si>
    <t>{'name': {'type': 'string'; 'description': 'Specifies the name of the private link service connection.'}; 'groupIds': {'type': 'array'; 'description': 'Specifies the group ids of the private link service connection.'; 'of_type': 'string'}; 'requestMessage': {'type': 'string'; 'description': 'Specifies the request message of the private link service connection.'}}</t>
  </si>
  <si>
    <t>/azure-rest-api-specs/specification/powerbiprivatelinks/resource-manager/Microsoft.PowerBI/stable/2020-06-01/powerbiprivatelinks.json#PrivateLinkResourcesListResult</t>
  </si>
  <si>
    <t>Specifies list of the private link resource.</t>
  </si>
  <si>
    <t>{'nextLink': {'type': 'string'; 'description': 'URL to get the next set of operation list results (if there are any).'}}</t>
  </si>
  <si>
    <t>PrivateLinkServiceProxy</t>
  </si>
  <si>
    <t>/azure-rest-api-specs/specification/powerbiprivatelinks/resource-manager/Microsoft.PowerBI/stable/2020-06-01/powerbiprivatelinks.json#PrivateLinkServiceProxy</t>
  </si>
  <si>
    <t>{'id': {'type': 'string'; 'description': 'Specifies the id of the private link service proxy.'}}</t>
  </si>
  <si>
    <t>ConnectionState</t>
  </si>
  <si>
    <t>/azure-rest-api-specs/specification/powerbiprivatelinks/resource-manager/Microsoft.PowerBI/stable/2020-06-01/powerbiprivatelinks.json#ConnectionState</t>
  </si>
  <si>
    <t>ConnectionState information.</t>
  </si>
  <si>
    <t>{'status': {'type': 'string'; 'description': 'Status of the connection.'}; 'description': {'type': 'string'; 'description': 'Description of the connection state.'}; 'actionsRequired': {'type': 'string'; 'description': 'Actions required (if any).'}}</t>
  </si>
  <si>
    <t>ProtocolCustomSettingsFormat</t>
  </si>
  <si>
    <t>/azure-rest-api-specs/specification/network/resource-manager/Microsoft.Network/stable/2021-05-01/ddosCustomPolicy.json#ProtocolCustomSettingsFormat</t>
  </si>
  <si>
    <t>DDoS custom policy properties.</t>
  </si>
  <si>
    <t>{'protocol': {'type': 'string'; 'description': 'The protocol for which the DDoS protection policy is being customized.'}; 'triggerRateOverride': {'type': 'string'; 'description': 'The customized DDoS protection trigger rate.'}; 'sourceRateOverride': {'type': 'string'; 'description': 'The customized DDoS protection source rate.'}; 'triggerSensitivityOverride': {'type': 'string'; 'description': 'The customized DDoS protection trigger rate sensitivity degrees. High: Trigger rate set with most sensitivity w.r.t. normal traffic. Default: Trigger rate set with moderate sensitivity w.r.t. normal traffic. Low: Trigger rate set with less sensitivity w.r.t. normal traffic. Relaxed: Trigger rate set with least sensitivity w.r.t. normal traffic.'}}</t>
  </si>
  <si>
    <t>ManagedRulesDefinition</t>
  </si>
  <si>
    <t>/azure-rest-api-specs/specification/network/resource-manager/Microsoft.Network/stable/2021-05-01/webapplicationfirewall.json#ManagedRulesDefinition</t>
  </si>
  <si>
    <t>Allow to exclude some variable satisfy the condition for the WAF check.</t>
  </si>
  <si>
    <t>/azure-rest-api-specs/specification/network/resource-manager/Microsoft.Network/stable/2021-05-01/applicationGateway.json#ApplicationGatewayAuthenticationCertificatePropertiesFormat</t>
  </si>
  <si>
    <t>Authentication certificates properties of an application gateway.</t>
  </si>
  <si>
    <t>{'data': {'type': 'string'; 'description': 'Certificate public data.'}}</t>
  </si>
  <si>
    <t>/azure-rest-api-specs/specification/network/resource-manager/Microsoft.Network/stable/2021-05-01/applicationGateway.json#ApplicationGatewayFirewallRuleSet</t>
  </si>
  <si>
    <t>A web application firewall rule set.</t>
  </si>
  <si>
    <t>/azure-rest-api-specs/specification/network/resource-manager/Microsoft.Network/stable/2021-05-01/applicationGateway.json#ApplicationGatewayPathRule</t>
  </si>
  <si>
    <t>Path rule of URL path map of an application gateway.</t>
  </si>
  <si>
    <t>{'name': {'type': 'string'; 'description': 'Name of the path rule that is unique within an Application Gateway.'}; 'etag': {'type': 'string'; 'description': 'A unique read-only string that changes whenever the resource is updated.'}; 'type': {'type': 'string'; 'description': 'Type of the resource.'}}</t>
  </si>
  <si>
    <t>LogSpecification</t>
  </si>
  <si>
    <t>/azure-rest-api-specs/specification/network/resource-manager/Microsoft.Network/stable/2021-05-01/operation.json#LogSpecification</t>
  </si>
  <si>
    <t>Description of logging specification.</t>
  </si>
  <si>
    <t>{'name': {'type': 'string'; 'description': 'The name of the specification.'}; 'displayName': {'type': 'string'; 'description': 'The display name of the specification.'}; 'blobDuration': {'type': 'string'; 'description': 'Duration of the blob.'}}</t>
  </si>
  <si>
    <t>TroubleshootingRecommendedActions</t>
  </si>
  <si>
    <t>/azure-rest-api-specs/specification/network/resource-manager/Microsoft.Network/stable/2021-05-01/networkWatcher.json#TroubleshootingRecommendedActions</t>
  </si>
  <si>
    <t>Recommended actions based on discovered issues.</t>
  </si>
  <si>
    <t>{'actionId': {'type': 'string'; 'description': 'ID of the recommended action.'}; 'actionText': {'type': 'string'; 'description': 'Description of recommended actions.'}; 'actionUri': {'type': 'string'; 'description': 'The uri linking to a documentation for the recommended troubleshooting actions.'}; 'actionUriText': {'type': 'string'; 'description': 'The information from the URI for the recommended troubleshooting actions.'}}</t>
  </si>
  <si>
    <t>NetworkRule</t>
  </si>
  <si>
    <t>/azure-rest-api-specs/specification/network/resource-manager/Microsoft.Network/stable/2021-05-01/firewallPolicy.json#NetworkRule</t>
  </si>
  <si>
    <t>Rule of type network.</t>
  </si>
  <si>
    <t>{'sourceAddresses': {'type': 'array'; 'description': 'List of source IP addresses for this rule.'; 'of_type': 'string'}; 'destinationAddresses': {'type': 'array'; 'description': 'List of destination IP addresses or Service Tags.'; 'of_type': 'string'}; 'destinationPorts': {'type': 'array'; 'description': 'List of destination ports.'; 'of_type': 'string'}; 'sourceIpGroups': {'type': 'array'; 'description': 'List of source IpGroups for this rule.'; 'of_type': 'string'}; 'destinationIpGroups': {'type': 'array'; 'description': 'List of destination IpGroups for this rule.'; 'of_type': 'string'}; 'destinationFqdns': {'type': 'array'; 'description': 'List of destination FQDNs.'; 'of_type': 'string'}}</t>
  </si>
  <si>
    <t>SecurityGroupViewParameters</t>
  </si>
  <si>
    <t>/azure-rest-api-specs/specification/network/resource-manager/Microsoft.Network/stable/2021-05-01/networkWatcher.json#SecurityGroupViewParameters</t>
  </si>
  <si>
    <t>Parameters that define the VM to check security groups for.</t>
  </si>
  <si>
    <t>{'targetResourceId': {'type': 'string'; 'description': 'ID of the target VM.'}}</t>
  </si>
  <si>
    <t>TrafficManagerGeographicHierarchy</t>
  </si>
  <si>
    <t>/azure-rest-api-specs/specification/trafficmanager/resource-manager/Microsoft.Network/stable/2018-08-01/trafficmanager.json#TrafficManagerGeographicHierarchy</t>
  </si>
  <si>
    <t>Class representing the Geographic hierarchy used with the Geographic traffic routing method.</t>
  </si>
  <si>
    <t>Y</t>
  </si>
  <si>
    <t>N</t>
  </si>
  <si>
    <t>Array;Results</t>
  </si>
  <si>
    <t>Result;Status</t>
  </si>
  <si>
    <t>Properties;Result;Status</t>
  </si>
  <si>
    <t>Operation;Result</t>
  </si>
  <si>
    <t>Result</t>
  </si>
  <si>
    <t>Array;Properties</t>
  </si>
  <si>
    <t>Operation;Properties</t>
  </si>
  <si>
    <t>Copy of 33!!!</t>
  </si>
  <si>
    <t>Copy of 56!!!</t>
  </si>
  <si>
    <t>Properties ; Array</t>
  </si>
  <si>
    <t>Status; Array</t>
  </si>
  <si>
    <t>Array; Status</t>
  </si>
  <si>
    <t>TP</t>
  </si>
  <si>
    <t>TN</t>
  </si>
  <si>
    <t>FP</t>
  </si>
  <si>
    <t>FN</t>
  </si>
  <si>
    <t>sql-types_Resource</t>
  </si>
  <si>
    <t>sql-types_ProxyResource</t>
  </si>
  <si>
    <t>sql-types_TrackedResource</t>
  </si>
  <si>
    <t>sql-types_Sku</t>
  </si>
  <si>
    <t>sql-types_systemData</t>
  </si>
  <si>
    <t>sql-types_ResourceIdentity</t>
  </si>
  <si>
    <t>Precision</t>
  </si>
  <si>
    <t>Microsoft.Maps_MapsOperations</t>
  </si>
  <si>
    <t>Recall</t>
  </si>
  <si>
    <t>Microsoft.Maps_MapsKeySpecification</t>
  </si>
  <si>
    <t>F1</t>
  </si>
  <si>
    <t>Microsoft.Maps_CreatorUpdateParameters</t>
  </si>
  <si>
    <t>Microsoft.Maps_MetricSpecification</t>
  </si>
  <si>
    <t>Microsoft.Maps_OperationDisplay</t>
  </si>
  <si>
    <t>Microsoft.Maps_MapsAccountKeys</t>
  </si>
  <si>
    <t>Microsoft.Maps_Kind</t>
  </si>
  <si>
    <t>Microsoft.DBforPostgreSQL_VcoreCapability</t>
  </si>
  <si>
    <t>Microsoft.DBforPostgreSQL_NameAvailability</t>
  </si>
  <si>
    <t>Microsoft.DBforPostgreSQL_CloudError</t>
  </si>
  <si>
    <t>Microsoft.DBforPostgreSQL_OperationDisplay</t>
  </si>
  <si>
    <t>Microsoft.DBforPostgreSQL_Storage</t>
  </si>
  <si>
    <t>Microsoft.DBforPostgreSQL_CapabilityProperties</t>
  </si>
  <si>
    <t>Microsoft.DBforPostgreSQL_StorageEditionCapability</t>
  </si>
  <si>
    <t>Microsoft.DBforPostgreSQL_MaintenanceWindow</t>
  </si>
  <si>
    <t>Microsoft.DBforPostgreSQL_ServerProperties</t>
  </si>
  <si>
    <t>Microsoft.ServiceBus_RuleListResult</t>
  </si>
  <si>
    <t>Microsoft.ServiceBus_Ruleproperties</t>
  </si>
  <si>
    <t>Microsoft.ServiceBus_CheckNameAvailabilityResult</t>
  </si>
  <si>
    <t>Microsoft.ServiceBus_SqlRuleAction</t>
  </si>
  <si>
    <t>Microsoft.ServiceBus_SBTopic</t>
  </si>
  <si>
    <t>Microsoft.ServiceBus_SBQueue</t>
  </si>
  <si>
    <t>Microsoft.ServiceBus_AccessKeys</t>
  </si>
  <si>
    <t>Microsoft.ServiceBus_SBAuthorizationRuleListResult</t>
  </si>
  <si>
    <t>Microsoft.Insights_OperationLive</t>
  </si>
  <si>
    <t>Microsoft.Insights_ActionGroup</t>
  </si>
  <si>
    <t>Microsoft.Insights_SmsReceiver</t>
  </si>
  <si>
    <t>Microsoft.Insights_OperationsListResult</t>
  </si>
  <si>
    <t>Microsoft.Insights_EmailReceiver</t>
  </si>
  <si>
    <t>Microsoft.Insights_AutomationRunbookReceiver</t>
  </si>
  <si>
    <t>Microsoft.Insights_ItsmReceiver</t>
  </si>
  <si>
    <t>Microsoft.Insights_TestNotificationResponse</t>
  </si>
  <si>
    <t>Microsoft.Insights_VoiceReceiver</t>
  </si>
  <si>
    <t>Microsoft.Insights_ActionGroupPatch</t>
  </si>
  <si>
    <t>Microsoft.ManagedServices_RegistrationDefinitionList</t>
  </si>
  <si>
    <t>Microsoft.ManagedServices_RegistrationAssignment</t>
  </si>
  <si>
    <t>Microsoft.ManagedServices_MarketplaceRegistrationDefinition</t>
  </si>
  <si>
    <t>Microsoft.ManagedServices_RegistrationDefinition</t>
  </si>
  <si>
    <t>Microsoft.ManagedServices_MarketplaceRegistrationDefinitionProperties</t>
  </si>
  <si>
    <t>Microsoft.ManagedServices_Authorization</t>
  </si>
  <si>
    <t>Microsoft.ManagedServices_Plan</t>
  </si>
  <si>
    <t>Microsoft.ManagedServices_MarketplaceRegistrationDefinitionList</t>
  </si>
  <si>
    <t>Microsoft.DigitalTwins_ServiceBus</t>
  </si>
  <si>
    <t>Microsoft.DigitalTwins_OperationDisplay</t>
  </si>
  <si>
    <t>Microsoft.DigitalTwins_EventHub</t>
  </si>
  <si>
    <t>Microsoft.DigitalTwins_DigitalTwinsPatchDescription</t>
  </si>
  <si>
    <t>Microsoft.DigitalTwins_PrivateEndpointConnectionsResponse</t>
  </si>
  <si>
    <t>Microsoft.DigitalTwins_DigitalTwinsDescription</t>
  </si>
  <si>
    <t>Microsoft.DigitalTwins_DigitalTwinsResource</t>
  </si>
  <si>
    <t>Microsoft.DigitalTwins_GroupIdInformationResponse</t>
  </si>
  <si>
    <t>Microsoft.DigitalTwins_ConnectionProperties</t>
  </si>
  <si>
    <t>Microsoft.DigitalTwins_CheckNameRequest</t>
  </si>
  <si>
    <t>Microsoft.DBforMariaDB_CloudError</t>
  </si>
  <si>
    <t>Microsoft.DocumentDB_CorsPolicy</t>
  </si>
  <si>
    <t>Microsoft.DocumentDB_CassandraTableListResult</t>
  </si>
  <si>
    <t>Microsoft.DocumentDB_RegionForOnlineOffline</t>
  </si>
  <si>
    <t>Microsoft.DocumentDB_Indexes</t>
  </si>
  <si>
    <t>Microsoft.DocumentDB_Permission</t>
  </si>
  <si>
    <t>Microsoft.DocumentDB_ManagedCassandraNodeStatus</t>
  </si>
  <si>
    <t>Microsoft.DocumentDB_DatabaseAccountRegenerateKeyParameters</t>
  </si>
  <si>
    <t>Microsoft.DocumentDB_SqlRoleDefinitionResource</t>
  </si>
  <si>
    <t>Microsoft.DocumentDB_UniqueKey</t>
  </si>
  <si>
    <t>Microsoft.DocumentDB_MetricListResult</t>
  </si>
  <si>
    <t>Microsoft.Elastic_MonitoringTagRules</t>
  </si>
  <si>
    <t>Microsoft.Elastic_ElasticMonitorResource</t>
  </si>
  <si>
    <t>Microsoft.Elastic_UserInfo</t>
  </si>
  <si>
    <t>Microsoft.Elastic_ManagedIdentityTypes</t>
  </si>
  <si>
    <t>Microsoft.Elastic_ErrorResponseBody</t>
  </si>
  <si>
    <t>Microsoft.Elastic_LogRules</t>
  </si>
  <si>
    <t>Microsoft.Elastic_CompanyInfo</t>
  </si>
  <si>
    <t>Microsoft.Elastic_OperationDisplay</t>
  </si>
  <si>
    <t>Microsoft.Elastic_IdentityProperties</t>
  </si>
  <si>
    <t>Microsoft.AnalysisServices_GatewayListStatusLive</t>
  </si>
  <si>
    <t>Microsoft.AnalysisServices_ResourceSku</t>
  </si>
  <si>
    <t>Microsoft.AnalysisServices_SkuDetailsForExistingResource</t>
  </si>
  <si>
    <t>Microsoft.AnalysisServices_GatewayError</t>
  </si>
  <si>
    <t>Microsoft.AnalysisServices_AnalysisServicesServer</t>
  </si>
  <si>
    <t>Microsoft.AnalysisServices_IPv4FirewallRule</t>
  </si>
  <si>
    <t>Microsoft.AnalysisServices_ErrorDetail</t>
  </si>
  <si>
    <t>Microsoft.AnalysisServices_MetricSpecifications</t>
  </si>
  <si>
    <t>Microsoft.KeyVault_PrivateEndpointConnectionProvisioningState</t>
  </si>
  <si>
    <t>Microsoft.KeyVault_PrivateLinkServiceConnectionState</t>
  </si>
  <si>
    <t>Microsoft.KeyVault_PrivateEndpointConnection</t>
  </si>
  <si>
    <t>Microsoft.KeyVault_PrivateEndpointConnectionProperties</t>
  </si>
  <si>
    <t>Microsoft.KeyVault_OperationProperties</t>
  </si>
  <si>
    <t>Microsoft.KeyVault_PrivateLinkResourceProperties</t>
  </si>
  <si>
    <t>Microsoft.KeyVault_VaultCreateOrUpdateParameters</t>
  </si>
  <si>
    <t>Microsoft.KeyVault_PrivateEndpoint</t>
  </si>
  <si>
    <t>Microsoft.KeyVault_Key</t>
  </si>
  <si>
    <t>Microsoft.Security_SettingsList</t>
  </si>
  <si>
    <t>Microsoft.Security_DataExportSettings</t>
  </si>
  <si>
    <t>Microsoft.Security_AlertSyncSettings</t>
  </si>
  <si>
    <t>Microsoft.Security_Setting</t>
  </si>
  <si>
    <t>Microsoft.Security_DataExportSettingProperties</t>
  </si>
  <si>
    <t>Microsoft.Security_AlertSyncSettingProperties</t>
  </si>
  <si>
    <t>Microsoft.Web_CsmOperationDescriptionProperties</t>
  </si>
  <si>
    <t>Microsoft.Web_PremierAddOnOfferCollection</t>
  </si>
  <si>
    <t>Microsoft.Web_ResourceHealthMetadataCollection</t>
  </si>
  <si>
    <t>Microsoft.Web_RampUpRule</t>
  </si>
  <si>
    <t>Microsoft.Web_SourceControlCollection</t>
  </si>
  <si>
    <t>Microsoft.Web_AseV3NetworkingConfiguration</t>
  </si>
  <si>
    <t>Microsoft.Web_OutboundEnvironmentEndpoint</t>
  </si>
  <si>
    <t>Microsoft.Web_Experiments</t>
  </si>
  <si>
    <t>Microsoft.Web_WebJob</t>
  </si>
  <si>
    <t>Microsoft.Web_LocalizableString</t>
  </si>
  <si>
    <t>Microsoft.PowerBI_Operation</t>
  </si>
  <si>
    <t>Microsoft.PowerBI_MigrateWorkspaceCollectionRequest</t>
  </si>
  <si>
    <t>Microsoft.PowerBI_AsyncOperationDetail</t>
  </si>
  <si>
    <t>Microsoft.PowerBI_PrivateLinkServiceConnection</t>
  </si>
  <si>
    <t>Microsoft.PowerBI_PrivateLinkResourcesListResult</t>
  </si>
  <si>
    <t>Microsoft.PowerBI_PrivateLinkServiceProxy</t>
  </si>
  <si>
    <t>Microsoft.PowerBI_ConnectionState</t>
  </si>
  <si>
    <t>Microsoft.Network_ProtocolCustomSettingsFormat</t>
  </si>
  <si>
    <t>Microsoft.Network_ManagedRulesDefinition</t>
  </si>
  <si>
    <t>Microsoft.Network_ApplicationGatewayAuthenticationCertificatePropertiesFormat</t>
  </si>
  <si>
    <t>Microsoft.Network_ApplicationGatewayFirewallRuleSet</t>
  </si>
  <si>
    <t>Microsoft.Network_ApplicationGatewayPathRule</t>
  </si>
  <si>
    <t>Microsoft.Network_LogSpecification</t>
  </si>
  <si>
    <t>Microsoft.Network_TroubleshootingRecommendedActions</t>
  </si>
  <si>
    <t>Microsoft.Network_NetworkRule</t>
  </si>
  <si>
    <t>Microsoft.Network_SecurityGroupViewParameters</t>
  </si>
  <si>
    <t>Microsoft.Network_TrafficManagerGeographicHierarchy</t>
  </si>
  <si>
    <t>Collection</t>
  </si>
  <si>
    <t>Property</t>
  </si>
  <si>
    <t>result_type</t>
  </si>
  <si>
    <t>status_type</t>
  </si>
  <si>
    <t>property_type</t>
  </si>
  <si>
    <t>RecordSetProperties</t>
  </si>
  <si>
    <t>FirewallPolicyNatRuleCollectionActionType</t>
  </si>
  <si>
    <t>FirewallPolicyFilterRuleCollectionActionType</t>
  </si>
  <si>
    <t>ApplicationGatewayRewriteRuleSetPropertiesFormat</t>
  </si>
  <si>
    <t>ApplicationGatewayFirewallRuleSetPropertiesFormat</t>
  </si>
  <si>
    <t>operation_type</t>
  </si>
  <si>
    <t>collection_type</t>
  </si>
  <si>
    <t>key</t>
  </si>
  <si>
    <t>Voting decision</t>
  </si>
  <si>
    <t>OntoDis decision</t>
  </si>
  <si>
    <t>1st expert raw</t>
  </si>
  <si>
    <t>2nd expert raw</t>
  </si>
  <si>
    <t>3rd expert raw</t>
  </si>
  <si>
    <t>1st expert binary</t>
  </si>
  <si>
    <t>2nd expert binary</t>
  </si>
  <si>
    <t>3rd expert binary</t>
  </si>
  <si>
    <t>Classifier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</si>
</sst>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1" fillId="0" borderId="0"/>
  </cellStyleXfs>
  <cellXfs count="6">
    <xf numFmtId="0" fontId="0" fillId="0" borderId="0" xfId="0"/>
    <xf numFmtId="43" fontId="0" fillId="0" borderId="0" xfId="1" applyFont="1"/>
    <xf numFmtId="0" fontId="1" fillId="2" borderId="0" xfId="2" applyFill="1"/>
    <xf numFmtId="0" fontId="2" fillId="2" borderId="0" xfId="2" applyFont="1" applyFill="1"/>
    <xf numFmtId="0" fontId="2" fillId="2" borderId="0" xfId="0" applyFont="1" applyFill="1"/>
    <xf numFmtId="43" fontId="0" fillId="0" borderId="0" xfId="0" applyNumberFormat="1"/>
  </cellXfs>
  <cellStyles count="3">
    <cellStyle name="Comma" xfId="1" builtinId="3"/>
    <cellStyle name="Normal" xfId="0" builtinId="0"/>
    <cellStyle name="Normal 2" xfId="2" xr:uid="{D7803942-FD1C-4E6E-80A4-1F47585990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9A82-44E1-1D44-A1C7-B5AA513FF255}">
  <sheetPr>
    <tabColor rgb="FF00B050"/>
  </sheetPr>
  <dimension ref="A1:H144"/>
  <sheetViews>
    <sheetView workbookViewId="0">
      <selection activeCell="C28" sqref="C28"/>
    </sheetView>
  </sheetViews>
  <sheetFormatPr defaultColWidth="11" defaultRowHeight="15.75" x14ac:dyDescent="0.25"/>
  <cols>
    <col min="1" max="1" width="70.625" bestFit="1" customWidth="1"/>
    <col min="2" max="2" width="24.125" bestFit="1" customWidth="1"/>
    <col min="3" max="3" width="53.875" bestFit="1" customWidth="1"/>
    <col min="4" max="4" width="163.5" bestFit="1" customWidth="1"/>
    <col min="5" max="5" width="120.625" bestFit="1" customWidth="1"/>
    <col min="6" max="6" width="255.875" bestFit="1" customWidth="1"/>
    <col min="7" max="7" width="12" bestFit="1" customWidth="1"/>
    <col min="8" max="8" width="12.5" bestFit="1" customWidth="1"/>
  </cols>
  <sheetData>
    <row r="1" spans="1:8" x14ac:dyDescent="0.25">
      <c r="A1" t="s">
        <v>0</v>
      </c>
      <c r="B1" t="s">
        <v>571</v>
      </c>
      <c r="C1" t="s">
        <v>572</v>
      </c>
      <c r="D1" t="s">
        <v>573</v>
      </c>
      <c r="E1" t="s">
        <v>574</v>
      </c>
      <c r="F1" t="s">
        <v>575</v>
      </c>
      <c r="G1" t="s">
        <v>576</v>
      </c>
      <c r="H1" t="s">
        <v>577</v>
      </c>
    </row>
    <row r="2" spans="1:8" x14ac:dyDescent="0.25">
      <c r="A2" t="str">
        <f>_xlfn.CONCAT(B2,"_",C2)</f>
        <v>sql-types_Resource</v>
      </c>
      <c r="B2" t="s">
        <v>578</v>
      </c>
      <c r="C2" t="s">
        <v>86</v>
      </c>
      <c r="D2" t="s">
        <v>579</v>
      </c>
      <c r="E2" t="s">
        <v>580</v>
      </c>
      <c r="F2" t="s">
        <v>581</v>
      </c>
      <c r="G2">
        <v>1</v>
      </c>
      <c r="H2" t="s">
        <v>582</v>
      </c>
    </row>
    <row r="3" spans="1:8" x14ac:dyDescent="0.25">
      <c r="A3" t="str">
        <f t="shared" ref="A3:A66" si="0">_xlfn.CONCAT(B3,"_",C3)</f>
        <v>sql-types_ProxyResource</v>
      </c>
      <c r="B3" t="s">
        <v>578</v>
      </c>
      <c r="C3" t="s">
        <v>583</v>
      </c>
      <c r="D3" t="s">
        <v>584</v>
      </c>
      <c r="E3" t="s">
        <v>585</v>
      </c>
      <c r="F3" t="s">
        <v>586</v>
      </c>
      <c r="G3">
        <v>1</v>
      </c>
      <c r="H3" t="s">
        <v>582</v>
      </c>
    </row>
    <row r="4" spans="1:8" x14ac:dyDescent="0.25">
      <c r="A4" t="str">
        <f t="shared" si="0"/>
        <v>sql-types_TrackedResource</v>
      </c>
      <c r="B4" t="s">
        <v>578</v>
      </c>
      <c r="C4" t="s">
        <v>587</v>
      </c>
      <c r="D4" t="s">
        <v>588</v>
      </c>
      <c r="E4" t="s">
        <v>589</v>
      </c>
      <c r="F4" t="s">
        <v>590</v>
      </c>
      <c r="G4">
        <v>1</v>
      </c>
      <c r="H4" t="s">
        <v>582</v>
      </c>
    </row>
    <row r="5" spans="1:8" x14ac:dyDescent="0.25">
      <c r="A5" t="str">
        <f t="shared" si="0"/>
        <v>sql-types_Sku</v>
      </c>
      <c r="B5" t="s">
        <v>578</v>
      </c>
      <c r="C5" t="s">
        <v>591</v>
      </c>
      <c r="D5" t="s">
        <v>592</v>
      </c>
      <c r="E5" t="s">
        <v>593</v>
      </c>
      <c r="F5" t="s">
        <v>594</v>
      </c>
      <c r="G5">
        <v>1</v>
      </c>
      <c r="H5" t="s">
        <v>582</v>
      </c>
    </row>
    <row r="6" spans="1:8" x14ac:dyDescent="0.25">
      <c r="A6" t="str">
        <f t="shared" si="0"/>
        <v>sql-types_systemData</v>
      </c>
      <c r="B6" t="s">
        <v>578</v>
      </c>
      <c r="C6" t="s">
        <v>595</v>
      </c>
      <c r="D6" t="s">
        <v>596</v>
      </c>
      <c r="E6" t="s">
        <v>597</v>
      </c>
      <c r="F6" t="s">
        <v>598</v>
      </c>
      <c r="G6">
        <v>1</v>
      </c>
      <c r="H6" t="s">
        <v>582</v>
      </c>
    </row>
    <row r="7" spans="1:8" x14ac:dyDescent="0.25">
      <c r="A7" t="str">
        <f t="shared" si="0"/>
        <v>sql-types_ResourceIdentity</v>
      </c>
      <c r="B7" t="s">
        <v>578</v>
      </c>
      <c r="C7" t="s">
        <v>599</v>
      </c>
      <c r="D7" t="s">
        <v>600</v>
      </c>
      <c r="E7" t="s">
        <v>601</v>
      </c>
      <c r="F7" t="s">
        <v>602</v>
      </c>
      <c r="G7">
        <v>1</v>
      </c>
      <c r="H7" t="s">
        <v>582</v>
      </c>
    </row>
    <row r="8" spans="1:8" x14ac:dyDescent="0.25">
      <c r="A8" t="str">
        <f t="shared" si="0"/>
        <v>Microsoft.Maps_MapsOperations</v>
      </c>
      <c r="B8" t="s">
        <v>37</v>
      </c>
      <c r="C8" t="s">
        <v>603</v>
      </c>
      <c r="D8" t="s">
        <v>604</v>
      </c>
      <c r="E8" t="s">
        <v>605</v>
      </c>
      <c r="F8" t="s">
        <v>606</v>
      </c>
      <c r="G8">
        <v>0</v>
      </c>
      <c r="H8" t="s">
        <v>98</v>
      </c>
    </row>
    <row r="9" spans="1:8" x14ac:dyDescent="0.25">
      <c r="A9" t="str">
        <f t="shared" si="0"/>
        <v>Microsoft.Maps_MapsKeySpecification</v>
      </c>
      <c r="B9" t="s">
        <v>37</v>
      </c>
      <c r="C9" t="s">
        <v>607</v>
      </c>
      <c r="D9" t="s">
        <v>608</v>
      </c>
      <c r="E9" t="s">
        <v>609</v>
      </c>
      <c r="F9" t="s">
        <v>610</v>
      </c>
      <c r="G9">
        <v>1</v>
      </c>
      <c r="H9" t="s">
        <v>582</v>
      </c>
    </row>
    <row r="10" spans="1:8" x14ac:dyDescent="0.25">
      <c r="A10" t="str">
        <f t="shared" si="0"/>
        <v>Microsoft.Maps_MapsOperations</v>
      </c>
      <c r="B10" t="s">
        <v>37</v>
      </c>
      <c r="C10" t="s">
        <v>603</v>
      </c>
      <c r="D10" t="s">
        <v>604</v>
      </c>
      <c r="E10" t="s">
        <v>605</v>
      </c>
      <c r="F10" t="s">
        <v>606</v>
      </c>
      <c r="G10">
        <v>0</v>
      </c>
      <c r="H10" t="s">
        <v>98</v>
      </c>
    </row>
    <row r="11" spans="1:8" x14ac:dyDescent="0.25">
      <c r="A11" t="str">
        <f t="shared" si="0"/>
        <v>Microsoft.Maps_CreatorUpdateParameters</v>
      </c>
      <c r="B11" t="s">
        <v>37</v>
      </c>
      <c r="C11" t="s">
        <v>611</v>
      </c>
      <c r="D11" t="s">
        <v>612</v>
      </c>
      <c r="E11" t="s">
        <v>613</v>
      </c>
      <c r="F11" t="s">
        <v>614</v>
      </c>
      <c r="G11">
        <v>1</v>
      </c>
      <c r="H11" t="s">
        <v>582</v>
      </c>
    </row>
    <row r="12" spans="1:8" x14ac:dyDescent="0.25">
      <c r="A12" t="str">
        <f t="shared" si="0"/>
        <v>Microsoft.Maps_MetricSpecification</v>
      </c>
      <c r="B12" t="s">
        <v>37</v>
      </c>
      <c r="C12" t="s">
        <v>615</v>
      </c>
      <c r="D12" t="s">
        <v>616</v>
      </c>
      <c r="E12" t="s">
        <v>617</v>
      </c>
      <c r="F12" t="s">
        <v>618</v>
      </c>
      <c r="G12">
        <v>1</v>
      </c>
      <c r="H12" t="s">
        <v>582</v>
      </c>
    </row>
    <row r="13" spans="1:8" x14ac:dyDescent="0.25">
      <c r="A13" t="str">
        <f t="shared" si="0"/>
        <v>Microsoft.Maps_MetricSpecification</v>
      </c>
      <c r="B13" t="s">
        <v>37</v>
      </c>
      <c r="C13" t="s">
        <v>615</v>
      </c>
      <c r="D13" t="s">
        <v>616</v>
      </c>
      <c r="E13" t="s">
        <v>617</v>
      </c>
      <c r="F13" t="s">
        <v>618</v>
      </c>
      <c r="G13">
        <v>1</v>
      </c>
      <c r="H13" t="s">
        <v>582</v>
      </c>
    </row>
    <row r="14" spans="1:8" x14ac:dyDescent="0.25">
      <c r="A14" t="str">
        <f t="shared" si="0"/>
        <v>Microsoft.Maps_OperationDisplay</v>
      </c>
      <c r="B14" t="s">
        <v>37</v>
      </c>
      <c r="C14" t="s">
        <v>454</v>
      </c>
      <c r="D14" t="s">
        <v>619</v>
      </c>
      <c r="E14" t="s">
        <v>620</v>
      </c>
      <c r="F14" t="s">
        <v>621</v>
      </c>
      <c r="G14">
        <v>0</v>
      </c>
      <c r="H14" t="s">
        <v>98</v>
      </c>
    </row>
    <row r="15" spans="1:8" x14ac:dyDescent="0.25">
      <c r="A15" t="str">
        <f t="shared" si="0"/>
        <v>Microsoft.Maps_CreatorUpdateParameters</v>
      </c>
      <c r="B15" t="s">
        <v>37</v>
      </c>
      <c r="C15" t="s">
        <v>611</v>
      </c>
      <c r="D15" t="s">
        <v>612</v>
      </c>
      <c r="E15" t="s">
        <v>613</v>
      </c>
      <c r="F15" t="s">
        <v>614</v>
      </c>
      <c r="G15">
        <v>1</v>
      </c>
      <c r="H15" t="s">
        <v>582</v>
      </c>
    </row>
    <row r="16" spans="1:8" x14ac:dyDescent="0.25">
      <c r="A16" t="str">
        <f t="shared" si="0"/>
        <v>Microsoft.Maps_MapsAccountKeys</v>
      </c>
      <c r="B16" t="s">
        <v>37</v>
      </c>
      <c r="C16" t="s">
        <v>622</v>
      </c>
      <c r="D16" t="s">
        <v>623</v>
      </c>
      <c r="E16" t="s">
        <v>624</v>
      </c>
      <c r="F16" t="s">
        <v>625</v>
      </c>
      <c r="G16">
        <v>1</v>
      </c>
      <c r="H16" t="s">
        <v>582</v>
      </c>
    </row>
    <row r="17" spans="1:8" x14ac:dyDescent="0.25">
      <c r="A17" t="str">
        <f t="shared" si="0"/>
        <v>Microsoft.Maps_Kind</v>
      </c>
      <c r="B17" t="s">
        <v>37</v>
      </c>
      <c r="C17" t="s">
        <v>626</v>
      </c>
      <c r="D17" t="s">
        <v>627</v>
      </c>
      <c r="E17" t="s">
        <v>628</v>
      </c>
      <c r="F17" t="s">
        <v>586</v>
      </c>
      <c r="G17">
        <v>1</v>
      </c>
      <c r="H17" t="s">
        <v>582</v>
      </c>
    </row>
    <row r="18" spans="1:8" x14ac:dyDescent="0.25">
      <c r="A18" t="str">
        <f t="shared" si="0"/>
        <v>Microsoft.DBforPostgreSQL_VcoreCapability</v>
      </c>
      <c r="B18" t="s">
        <v>42</v>
      </c>
      <c r="C18" t="s">
        <v>629</v>
      </c>
      <c r="D18" t="s">
        <v>630</v>
      </c>
      <c r="E18" t="s">
        <v>631</v>
      </c>
      <c r="F18" t="s">
        <v>632</v>
      </c>
      <c r="G18">
        <v>1</v>
      </c>
      <c r="H18" t="s">
        <v>582</v>
      </c>
    </row>
    <row r="19" spans="1:8" x14ac:dyDescent="0.25">
      <c r="A19" t="str">
        <f t="shared" si="0"/>
        <v>Microsoft.DBforPostgreSQL_NameAvailability</v>
      </c>
      <c r="B19" t="s">
        <v>42</v>
      </c>
      <c r="C19" t="s">
        <v>633</v>
      </c>
      <c r="D19" t="s">
        <v>634</v>
      </c>
      <c r="E19" t="s">
        <v>635</v>
      </c>
      <c r="F19" t="s">
        <v>636</v>
      </c>
      <c r="G19">
        <v>1</v>
      </c>
      <c r="H19" t="s">
        <v>582</v>
      </c>
    </row>
    <row r="20" spans="1:8" x14ac:dyDescent="0.25">
      <c r="A20" t="str">
        <f t="shared" si="0"/>
        <v>Microsoft.DBforPostgreSQL_CloudError</v>
      </c>
      <c r="B20" t="s">
        <v>42</v>
      </c>
      <c r="C20" t="s">
        <v>91</v>
      </c>
      <c r="D20" t="s">
        <v>637</v>
      </c>
      <c r="E20" t="s">
        <v>638</v>
      </c>
      <c r="F20" t="s">
        <v>586</v>
      </c>
      <c r="G20">
        <v>1</v>
      </c>
      <c r="H20" t="s">
        <v>582</v>
      </c>
    </row>
    <row r="21" spans="1:8" x14ac:dyDescent="0.25">
      <c r="A21" t="str">
        <f t="shared" si="0"/>
        <v>Microsoft.DBforPostgreSQL_CloudError</v>
      </c>
      <c r="B21" t="s">
        <v>42</v>
      </c>
      <c r="C21" t="s">
        <v>91</v>
      </c>
      <c r="D21" t="s">
        <v>639</v>
      </c>
      <c r="E21" t="s">
        <v>638</v>
      </c>
      <c r="F21" t="s">
        <v>586</v>
      </c>
      <c r="G21">
        <v>1</v>
      </c>
      <c r="H21" t="s">
        <v>582</v>
      </c>
    </row>
    <row r="22" spans="1:8" x14ac:dyDescent="0.25">
      <c r="A22" t="str">
        <f t="shared" si="0"/>
        <v>Microsoft.DBforPostgreSQL_OperationDisplay</v>
      </c>
      <c r="B22" t="s">
        <v>42</v>
      </c>
      <c r="C22" t="s">
        <v>454</v>
      </c>
      <c r="D22" t="s">
        <v>640</v>
      </c>
      <c r="E22" t="s">
        <v>641</v>
      </c>
      <c r="F22" t="s">
        <v>642</v>
      </c>
      <c r="G22">
        <v>0</v>
      </c>
      <c r="H22" t="s">
        <v>98</v>
      </c>
    </row>
    <row r="23" spans="1:8" x14ac:dyDescent="0.25">
      <c r="A23" t="str">
        <f t="shared" si="0"/>
        <v>Microsoft.DBforPostgreSQL_Storage</v>
      </c>
      <c r="B23" t="s">
        <v>42</v>
      </c>
      <c r="C23" t="s">
        <v>643</v>
      </c>
      <c r="D23" t="s">
        <v>644</v>
      </c>
      <c r="E23" t="s">
        <v>645</v>
      </c>
      <c r="F23" t="s">
        <v>646</v>
      </c>
      <c r="G23">
        <v>1</v>
      </c>
      <c r="H23" t="s">
        <v>582</v>
      </c>
    </row>
    <row r="24" spans="1:8" x14ac:dyDescent="0.25">
      <c r="A24" t="str">
        <f t="shared" si="0"/>
        <v>Microsoft.DBforPostgreSQL_CapabilityProperties</v>
      </c>
      <c r="B24" t="s">
        <v>42</v>
      </c>
      <c r="C24" t="s">
        <v>647</v>
      </c>
      <c r="D24" t="s">
        <v>648</v>
      </c>
      <c r="E24" t="s">
        <v>649</v>
      </c>
      <c r="F24" t="s">
        <v>650</v>
      </c>
      <c r="G24">
        <v>0</v>
      </c>
      <c r="H24" t="s">
        <v>575</v>
      </c>
    </row>
    <row r="25" spans="1:8" x14ac:dyDescent="0.25">
      <c r="A25" t="str">
        <f t="shared" si="0"/>
        <v>Microsoft.DBforPostgreSQL_StorageEditionCapability</v>
      </c>
      <c r="B25" t="s">
        <v>42</v>
      </c>
      <c r="C25" t="s">
        <v>651</v>
      </c>
      <c r="D25" t="s">
        <v>652</v>
      </c>
      <c r="E25" t="s">
        <v>653</v>
      </c>
      <c r="F25" t="s">
        <v>654</v>
      </c>
      <c r="G25">
        <v>1</v>
      </c>
      <c r="H25" t="s">
        <v>582</v>
      </c>
    </row>
    <row r="26" spans="1:8" x14ac:dyDescent="0.25">
      <c r="A26" t="str">
        <f t="shared" si="0"/>
        <v>Microsoft.DBforPostgreSQL_MaintenanceWindow</v>
      </c>
      <c r="B26" t="s">
        <v>42</v>
      </c>
      <c r="C26" t="s">
        <v>655</v>
      </c>
      <c r="D26" t="s">
        <v>656</v>
      </c>
      <c r="E26" t="s">
        <v>657</v>
      </c>
      <c r="F26" t="s">
        <v>658</v>
      </c>
      <c r="G26">
        <v>1</v>
      </c>
      <c r="H26" t="s">
        <v>582</v>
      </c>
    </row>
    <row r="27" spans="1:8" x14ac:dyDescent="0.25">
      <c r="A27" t="str">
        <f t="shared" si="0"/>
        <v>Microsoft.DBforPostgreSQL_ServerProperties</v>
      </c>
      <c r="B27" t="s">
        <v>42</v>
      </c>
      <c r="C27" t="s">
        <v>43</v>
      </c>
      <c r="D27" t="s">
        <v>659</v>
      </c>
      <c r="E27" t="s">
        <v>660</v>
      </c>
      <c r="F27" t="s">
        <v>661</v>
      </c>
      <c r="G27">
        <v>0</v>
      </c>
      <c r="H27" t="s">
        <v>575</v>
      </c>
    </row>
    <row r="28" spans="1:8" x14ac:dyDescent="0.25">
      <c r="A28" t="str">
        <f t="shared" si="0"/>
        <v>Microsoft.ServiceBus_RuleListResult</v>
      </c>
      <c r="B28" t="s">
        <v>51</v>
      </c>
      <c r="C28" t="s">
        <v>472</v>
      </c>
      <c r="D28" t="s">
        <v>662</v>
      </c>
      <c r="E28" t="s">
        <v>663</v>
      </c>
      <c r="F28" t="s">
        <v>664</v>
      </c>
      <c r="G28">
        <v>0</v>
      </c>
      <c r="H28" t="s">
        <v>665</v>
      </c>
    </row>
    <row r="29" spans="1:8" x14ac:dyDescent="0.25">
      <c r="A29" t="str">
        <f t="shared" si="0"/>
        <v>Microsoft.ServiceBus_Ruleproperties</v>
      </c>
      <c r="B29" t="s">
        <v>51</v>
      </c>
      <c r="C29" t="s">
        <v>666</v>
      </c>
      <c r="D29" t="s">
        <v>667</v>
      </c>
      <c r="E29" t="s">
        <v>668</v>
      </c>
      <c r="F29" t="s">
        <v>586</v>
      </c>
      <c r="G29">
        <v>0</v>
      </c>
      <c r="H29" t="s">
        <v>575</v>
      </c>
    </row>
    <row r="30" spans="1:8" x14ac:dyDescent="0.25">
      <c r="A30" t="str">
        <f t="shared" si="0"/>
        <v>Microsoft.ServiceBus_CheckNameAvailabilityResult</v>
      </c>
      <c r="B30" t="s">
        <v>51</v>
      </c>
      <c r="C30" t="s">
        <v>669</v>
      </c>
      <c r="D30" t="s">
        <v>670</v>
      </c>
      <c r="E30" t="s">
        <v>671</v>
      </c>
      <c r="F30" t="s">
        <v>672</v>
      </c>
      <c r="G30">
        <v>0</v>
      </c>
      <c r="H30" t="s">
        <v>673</v>
      </c>
    </row>
    <row r="31" spans="1:8" x14ac:dyDescent="0.25">
      <c r="A31" t="str">
        <f t="shared" si="0"/>
        <v>Microsoft.ServiceBus_SqlRuleAction</v>
      </c>
      <c r="B31" t="s">
        <v>51</v>
      </c>
      <c r="C31" t="s">
        <v>674</v>
      </c>
      <c r="D31" t="s">
        <v>675</v>
      </c>
      <c r="E31" t="s">
        <v>676</v>
      </c>
      <c r="F31" t="s">
        <v>677</v>
      </c>
      <c r="G31">
        <v>1</v>
      </c>
      <c r="H31" t="s">
        <v>582</v>
      </c>
    </row>
    <row r="32" spans="1:8" x14ac:dyDescent="0.25">
      <c r="A32" t="str">
        <f t="shared" si="0"/>
        <v>Microsoft.ServiceBus_SBTopic</v>
      </c>
      <c r="B32" t="s">
        <v>51</v>
      </c>
      <c r="C32" t="s">
        <v>57</v>
      </c>
      <c r="D32" t="s">
        <v>678</v>
      </c>
      <c r="E32" t="s">
        <v>679</v>
      </c>
      <c r="F32" t="s">
        <v>586</v>
      </c>
      <c r="G32">
        <v>1</v>
      </c>
      <c r="H32" t="s">
        <v>582</v>
      </c>
    </row>
    <row r="33" spans="1:8" x14ac:dyDescent="0.25">
      <c r="A33" t="str">
        <f t="shared" si="0"/>
        <v>Microsoft.ServiceBus_SBTopic</v>
      </c>
      <c r="B33" t="s">
        <v>51</v>
      </c>
      <c r="C33" t="s">
        <v>57</v>
      </c>
      <c r="D33" t="s">
        <v>678</v>
      </c>
      <c r="E33" t="s">
        <v>679</v>
      </c>
      <c r="F33" t="s">
        <v>586</v>
      </c>
      <c r="G33">
        <v>1</v>
      </c>
      <c r="H33" t="s">
        <v>582</v>
      </c>
    </row>
    <row r="34" spans="1:8" x14ac:dyDescent="0.25">
      <c r="A34" t="str">
        <f t="shared" si="0"/>
        <v>Microsoft.ServiceBus_SBQueue</v>
      </c>
      <c r="B34" t="s">
        <v>51</v>
      </c>
      <c r="C34" t="s">
        <v>55</v>
      </c>
      <c r="D34" t="s">
        <v>680</v>
      </c>
      <c r="E34" t="s">
        <v>681</v>
      </c>
      <c r="F34" t="s">
        <v>586</v>
      </c>
      <c r="G34">
        <v>1</v>
      </c>
      <c r="H34" t="s">
        <v>582</v>
      </c>
    </row>
    <row r="35" spans="1:8" x14ac:dyDescent="0.25">
      <c r="A35" t="str">
        <f t="shared" si="0"/>
        <v>Microsoft.ServiceBus_AccessKeys</v>
      </c>
      <c r="B35" t="s">
        <v>51</v>
      </c>
      <c r="C35" t="s">
        <v>682</v>
      </c>
      <c r="D35" t="s">
        <v>683</v>
      </c>
      <c r="E35" t="s">
        <v>684</v>
      </c>
      <c r="F35" t="s">
        <v>685</v>
      </c>
      <c r="G35">
        <v>1</v>
      </c>
      <c r="H35" t="s">
        <v>582</v>
      </c>
    </row>
    <row r="36" spans="1:8" x14ac:dyDescent="0.25">
      <c r="A36" t="str">
        <f t="shared" si="0"/>
        <v>Microsoft.ServiceBus_SBAuthorizationRuleListResult</v>
      </c>
      <c r="B36" t="s">
        <v>51</v>
      </c>
      <c r="C36" t="s">
        <v>466</v>
      </c>
      <c r="D36" t="s">
        <v>686</v>
      </c>
      <c r="E36" t="s">
        <v>687</v>
      </c>
      <c r="F36" t="s">
        <v>688</v>
      </c>
      <c r="G36">
        <v>0</v>
      </c>
      <c r="H36" t="s">
        <v>665</v>
      </c>
    </row>
    <row r="37" spans="1:8" x14ac:dyDescent="0.25">
      <c r="A37" t="str">
        <f t="shared" si="0"/>
        <v>Microsoft.ServiceBus_CheckNameAvailabilityResult</v>
      </c>
      <c r="B37" t="s">
        <v>51</v>
      </c>
      <c r="C37" t="s">
        <v>669</v>
      </c>
      <c r="D37" t="s">
        <v>670</v>
      </c>
      <c r="E37" t="s">
        <v>671</v>
      </c>
      <c r="F37" t="s">
        <v>672</v>
      </c>
      <c r="G37">
        <v>0</v>
      </c>
      <c r="H37" t="s">
        <v>673</v>
      </c>
    </row>
    <row r="38" spans="1:8" x14ac:dyDescent="0.25">
      <c r="A38" t="str">
        <f t="shared" si="0"/>
        <v>Microsoft.Insights_OperationLive</v>
      </c>
      <c r="B38" t="s">
        <v>60</v>
      </c>
      <c r="C38" t="s">
        <v>689</v>
      </c>
      <c r="D38" t="s">
        <v>690</v>
      </c>
      <c r="E38" t="s">
        <v>691</v>
      </c>
      <c r="F38" t="s">
        <v>692</v>
      </c>
      <c r="G38">
        <v>1</v>
      </c>
      <c r="H38" t="s">
        <v>582</v>
      </c>
    </row>
    <row r="39" spans="1:8" x14ac:dyDescent="0.25">
      <c r="A39" t="str">
        <f t="shared" si="0"/>
        <v>Microsoft.Insights_ActionGroup</v>
      </c>
      <c r="B39" t="s">
        <v>60</v>
      </c>
      <c r="C39" t="s">
        <v>693</v>
      </c>
      <c r="D39" t="s">
        <v>694</v>
      </c>
      <c r="E39" t="s">
        <v>695</v>
      </c>
      <c r="F39" t="s">
        <v>696</v>
      </c>
      <c r="G39">
        <v>1</v>
      </c>
      <c r="H39" t="s">
        <v>582</v>
      </c>
    </row>
    <row r="40" spans="1:8" x14ac:dyDescent="0.25">
      <c r="A40" t="str">
        <f t="shared" si="0"/>
        <v>Microsoft.Insights_SmsReceiver</v>
      </c>
      <c r="B40" t="s">
        <v>60</v>
      </c>
      <c r="C40" t="s">
        <v>697</v>
      </c>
      <c r="D40" t="s">
        <v>698</v>
      </c>
      <c r="E40" t="s">
        <v>699</v>
      </c>
      <c r="F40" t="s">
        <v>700</v>
      </c>
      <c r="G40">
        <v>1</v>
      </c>
      <c r="H40" t="s">
        <v>582</v>
      </c>
    </row>
    <row r="41" spans="1:8" x14ac:dyDescent="0.25">
      <c r="A41" t="str">
        <f t="shared" si="0"/>
        <v>Microsoft.Insights_OperationsListResult</v>
      </c>
      <c r="B41" t="s">
        <v>60</v>
      </c>
      <c r="C41" t="s">
        <v>475</v>
      </c>
      <c r="D41" t="s">
        <v>701</v>
      </c>
      <c r="E41" t="s">
        <v>702</v>
      </c>
      <c r="F41" t="s">
        <v>703</v>
      </c>
      <c r="G41">
        <v>0</v>
      </c>
      <c r="H41" t="s">
        <v>665</v>
      </c>
    </row>
    <row r="42" spans="1:8" x14ac:dyDescent="0.25">
      <c r="A42" t="str">
        <f t="shared" si="0"/>
        <v>Microsoft.Insights_EmailReceiver</v>
      </c>
      <c r="B42" t="s">
        <v>60</v>
      </c>
      <c r="C42" t="s">
        <v>704</v>
      </c>
      <c r="D42" t="s">
        <v>705</v>
      </c>
      <c r="E42" t="s">
        <v>706</v>
      </c>
      <c r="F42" t="s">
        <v>707</v>
      </c>
      <c r="G42">
        <v>1</v>
      </c>
      <c r="H42" t="s">
        <v>582</v>
      </c>
    </row>
    <row r="43" spans="1:8" x14ac:dyDescent="0.25">
      <c r="A43" t="str">
        <f t="shared" si="0"/>
        <v>Microsoft.Insights_AutomationRunbookReceiver</v>
      </c>
      <c r="B43" t="s">
        <v>60</v>
      </c>
      <c r="C43" t="s">
        <v>708</v>
      </c>
      <c r="D43" t="s">
        <v>709</v>
      </c>
      <c r="E43" t="s">
        <v>710</v>
      </c>
      <c r="F43" t="s">
        <v>711</v>
      </c>
      <c r="G43">
        <v>1</v>
      </c>
      <c r="H43" t="s">
        <v>582</v>
      </c>
    </row>
    <row r="44" spans="1:8" x14ac:dyDescent="0.25">
      <c r="A44" t="str">
        <f t="shared" si="0"/>
        <v>Microsoft.Insights_ItsmReceiver</v>
      </c>
      <c r="B44" t="s">
        <v>60</v>
      </c>
      <c r="C44" t="s">
        <v>712</v>
      </c>
      <c r="D44" t="s">
        <v>713</v>
      </c>
      <c r="E44" t="s">
        <v>714</v>
      </c>
      <c r="F44" t="s">
        <v>715</v>
      </c>
      <c r="G44">
        <v>1</v>
      </c>
      <c r="H44" t="s">
        <v>582</v>
      </c>
    </row>
    <row r="45" spans="1:8" x14ac:dyDescent="0.25">
      <c r="A45" t="str">
        <f t="shared" si="0"/>
        <v>Microsoft.Insights_TestNotificationResponse</v>
      </c>
      <c r="B45" t="s">
        <v>60</v>
      </c>
      <c r="C45" t="s">
        <v>716</v>
      </c>
      <c r="D45" t="s">
        <v>717</v>
      </c>
      <c r="E45" t="s">
        <v>718</v>
      </c>
      <c r="F45" t="s">
        <v>719</v>
      </c>
      <c r="G45">
        <v>0</v>
      </c>
      <c r="H45" t="s">
        <v>720</v>
      </c>
    </row>
    <row r="46" spans="1:8" x14ac:dyDescent="0.25">
      <c r="A46" t="str">
        <f t="shared" si="0"/>
        <v>Microsoft.Insights_VoiceReceiver</v>
      </c>
      <c r="B46" t="s">
        <v>60</v>
      </c>
      <c r="C46" t="s">
        <v>721</v>
      </c>
      <c r="D46" t="s">
        <v>722</v>
      </c>
      <c r="E46" t="s">
        <v>723</v>
      </c>
      <c r="F46" t="s">
        <v>724</v>
      </c>
      <c r="G46">
        <v>1</v>
      </c>
      <c r="H46" t="s">
        <v>582</v>
      </c>
    </row>
    <row r="47" spans="1:8" x14ac:dyDescent="0.25">
      <c r="A47" t="str">
        <f t="shared" si="0"/>
        <v>Microsoft.Insights_ActionGroupPatch</v>
      </c>
      <c r="B47" t="s">
        <v>60</v>
      </c>
      <c r="C47" t="s">
        <v>59</v>
      </c>
      <c r="D47" t="s">
        <v>725</v>
      </c>
      <c r="E47" t="s">
        <v>726</v>
      </c>
      <c r="F47" t="s">
        <v>727</v>
      </c>
      <c r="G47">
        <v>1</v>
      </c>
      <c r="H47" t="s">
        <v>582</v>
      </c>
    </row>
    <row r="48" spans="1:8" x14ac:dyDescent="0.25">
      <c r="A48" t="str">
        <f t="shared" si="0"/>
        <v>Microsoft.ManagedServices_RegistrationDefinitionList</v>
      </c>
      <c r="B48" t="s">
        <v>63</v>
      </c>
      <c r="C48" t="s">
        <v>476</v>
      </c>
      <c r="D48" t="s">
        <v>728</v>
      </c>
      <c r="E48" t="s">
        <v>729</v>
      </c>
      <c r="F48" t="s">
        <v>730</v>
      </c>
      <c r="G48">
        <v>1</v>
      </c>
      <c r="H48" t="s">
        <v>582</v>
      </c>
    </row>
    <row r="49" spans="1:8" x14ac:dyDescent="0.25">
      <c r="A49" t="str">
        <f t="shared" si="0"/>
        <v>Microsoft.ManagedServices_RegistrationAssignment</v>
      </c>
      <c r="B49" t="s">
        <v>63</v>
      </c>
      <c r="C49" t="s">
        <v>65</v>
      </c>
      <c r="D49" t="s">
        <v>731</v>
      </c>
      <c r="E49" t="s">
        <v>732</v>
      </c>
      <c r="F49" t="s">
        <v>733</v>
      </c>
      <c r="G49">
        <v>0</v>
      </c>
      <c r="H49" t="s">
        <v>734</v>
      </c>
    </row>
    <row r="50" spans="1:8" x14ac:dyDescent="0.25">
      <c r="A50" t="str">
        <f t="shared" si="0"/>
        <v>Microsoft.ManagedServices_MarketplaceRegistrationDefinition</v>
      </c>
      <c r="B50" t="s">
        <v>63</v>
      </c>
      <c r="C50" t="s">
        <v>67</v>
      </c>
      <c r="D50" t="s">
        <v>735</v>
      </c>
      <c r="F50" t="s">
        <v>736</v>
      </c>
      <c r="G50">
        <v>1</v>
      </c>
      <c r="H50" t="s">
        <v>582</v>
      </c>
    </row>
    <row r="51" spans="1:8" x14ac:dyDescent="0.25">
      <c r="A51" t="str">
        <f t="shared" si="0"/>
        <v>Microsoft.ManagedServices_RegistrationDefinition</v>
      </c>
      <c r="B51" t="s">
        <v>63</v>
      </c>
      <c r="C51" t="s">
        <v>62</v>
      </c>
      <c r="D51" t="s">
        <v>737</v>
      </c>
      <c r="E51" t="s">
        <v>738</v>
      </c>
      <c r="F51" t="s">
        <v>739</v>
      </c>
      <c r="G51">
        <v>1</v>
      </c>
      <c r="H51" t="s">
        <v>582</v>
      </c>
    </row>
    <row r="52" spans="1:8" x14ac:dyDescent="0.25">
      <c r="A52" t="str">
        <f t="shared" si="0"/>
        <v>Microsoft.ManagedServices_MarketplaceRegistrationDefinitionProperties</v>
      </c>
      <c r="B52" t="s">
        <v>63</v>
      </c>
      <c r="C52" t="s">
        <v>66</v>
      </c>
      <c r="D52" t="s">
        <v>740</v>
      </c>
      <c r="E52" t="s">
        <v>741</v>
      </c>
      <c r="F52" t="s">
        <v>742</v>
      </c>
      <c r="G52">
        <v>0</v>
      </c>
      <c r="H52" t="s">
        <v>575</v>
      </c>
    </row>
    <row r="53" spans="1:8" x14ac:dyDescent="0.25">
      <c r="A53" t="str">
        <f t="shared" si="0"/>
        <v>Microsoft.ManagedServices_Authorization</v>
      </c>
      <c r="B53" t="s">
        <v>63</v>
      </c>
      <c r="C53" t="s">
        <v>743</v>
      </c>
      <c r="D53" t="s">
        <v>744</v>
      </c>
      <c r="E53" t="s">
        <v>745</v>
      </c>
      <c r="F53" t="s">
        <v>746</v>
      </c>
      <c r="G53">
        <v>1</v>
      </c>
      <c r="H53" t="s">
        <v>582</v>
      </c>
    </row>
    <row r="54" spans="1:8" x14ac:dyDescent="0.25">
      <c r="A54" t="str">
        <f t="shared" si="0"/>
        <v>Microsoft.ManagedServices_Plan</v>
      </c>
      <c r="B54" t="s">
        <v>63</v>
      </c>
      <c r="C54" t="s">
        <v>747</v>
      </c>
      <c r="D54" t="s">
        <v>748</v>
      </c>
      <c r="E54" t="s">
        <v>749</v>
      </c>
      <c r="F54" t="s">
        <v>750</v>
      </c>
      <c r="G54">
        <v>1</v>
      </c>
      <c r="H54" t="s">
        <v>582</v>
      </c>
    </row>
    <row r="55" spans="1:8" x14ac:dyDescent="0.25">
      <c r="A55" t="str">
        <f t="shared" si="0"/>
        <v>Microsoft.ManagedServices_MarketplaceRegistrationDefinitionList</v>
      </c>
      <c r="B55" t="s">
        <v>63</v>
      </c>
      <c r="C55" t="s">
        <v>477</v>
      </c>
      <c r="D55" t="s">
        <v>751</v>
      </c>
      <c r="E55" t="s">
        <v>752</v>
      </c>
      <c r="F55" t="s">
        <v>753</v>
      </c>
      <c r="G55">
        <v>1</v>
      </c>
      <c r="H55" t="s">
        <v>582</v>
      </c>
    </row>
    <row r="56" spans="1:8" x14ac:dyDescent="0.25">
      <c r="A56" t="str">
        <f t="shared" si="0"/>
        <v>Microsoft.ManagedServices_Authorization</v>
      </c>
      <c r="B56" t="s">
        <v>63</v>
      </c>
      <c r="C56" t="s">
        <v>743</v>
      </c>
      <c r="D56" t="s">
        <v>744</v>
      </c>
      <c r="E56" t="s">
        <v>745</v>
      </c>
      <c r="F56" t="s">
        <v>746</v>
      </c>
      <c r="G56">
        <v>1</v>
      </c>
      <c r="H56" t="s">
        <v>582</v>
      </c>
    </row>
    <row r="57" spans="1:8" x14ac:dyDescent="0.25">
      <c r="A57" t="str">
        <f t="shared" si="0"/>
        <v>Microsoft.ManagedServices_RegistrationDefinitionList</v>
      </c>
      <c r="B57" t="s">
        <v>63</v>
      </c>
      <c r="C57" t="s">
        <v>476</v>
      </c>
      <c r="D57" t="s">
        <v>728</v>
      </c>
      <c r="E57" t="s">
        <v>729</v>
      </c>
      <c r="F57" t="s">
        <v>730</v>
      </c>
      <c r="G57">
        <v>0</v>
      </c>
      <c r="H57" t="s">
        <v>734</v>
      </c>
    </row>
    <row r="58" spans="1:8" x14ac:dyDescent="0.25">
      <c r="A58" t="str">
        <f t="shared" si="0"/>
        <v>Microsoft.DigitalTwins_ServiceBus</v>
      </c>
      <c r="B58" t="s">
        <v>70</v>
      </c>
      <c r="C58" t="s">
        <v>754</v>
      </c>
      <c r="D58" t="s">
        <v>755</v>
      </c>
      <c r="E58" t="s">
        <v>756</v>
      </c>
      <c r="F58" t="s">
        <v>757</v>
      </c>
      <c r="G58">
        <v>1</v>
      </c>
      <c r="H58" t="s">
        <v>582</v>
      </c>
    </row>
    <row r="59" spans="1:8" x14ac:dyDescent="0.25">
      <c r="A59" t="str">
        <f t="shared" si="0"/>
        <v>Microsoft.DigitalTwins_OperationDisplay</v>
      </c>
      <c r="B59" t="s">
        <v>70</v>
      </c>
      <c r="C59" t="s">
        <v>454</v>
      </c>
      <c r="D59" t="s">
        <v>758</v>
      </c>
      <c r="E59" t="s">
        <v>759</v>
      </c>
      <c r="F59" t="s">
        <v>760</v>
      </c>
      <c r="G59">
        <v>1</v>
      </c>
      <c r="H59" t="s">
        <v>582</v>
      </c>
    </row>
    <row r="60" spans="1:8" x14ac:dyDescent="0.25">
      <c r="A60" t="str">
        <f t="shared" si="0"/>
        <v>Microsoft.DigitalTwins_EventHub</v>
      </c>
      <c r="B60" t="s">
        <v>70</v>
      </c>
      <c r="C60" t="s">
        <v>761</v>
      </c>
      <c r="D60" t="s">
        <v>762</v>
      </c>
      <c r="E60" t="s">
        <v>763</v>
      </c>
      <c r="F60" t="s">
        <v>757</v>
      </c>
      <c r="G60">
        <v>0</v>
      </c>
      <c r="H60" t="s">
        <v>575</v>
      </c>
    </row>
    <row r="61" spans="1:8" x14ac:dyDescent="0.25">
      <c r="A61" t="str">
        <f t="shared" si="0"/>
        <v>Microsoft.DigitalTwins_DigitalTwinsPatchDescription</v>
      </c>
      <c r="B61" t="s">
        <v>70</v>
      </c>
      <c r="C61" t="s">
        <v>764</v>
      </c>
      <c r="D61" t="s">
        <v>765</v>
      </c>
      <c r="E61" t="s">
        <v>766</v>
      </c>
      <c r="F61" t="s">
        <v>767</v>
      </c>
      <c r="G61">
        <v>1</v>
      </c>
      <c r="H61" t="s">
        <v>582</v>
      </c>
    </row>
    <row r="62" spans="1:8" x14ac:dyDescent="0.25">
      <c r="A62" t="str">
        <f t="shared" si="0"/>
        <v>Microsoft.DigitalTwins_PrivateEndpointConnectionsResponse</v>
      </c>
      <c r="B62" t="s">
        <v>70</v>
      </c>
      <c r="C62" t="s">
        <v>768</v>
      </c>
      <c r="D62" t="s">
        <v>769</v>
      </c>
      <c r="E62" t="s">
        <v>770</v>
      </c>
      <c r="F62" t="s">
        <v>586</v>
      </c>
      <c r="G62">
        <v>0</v>
      </c>
      <c r="H62" t="s">
        <v>720</v>
      </c>
    </row>
    <row r="63" spans="1:8" x14ac:dyDescent="0.25">
      <c r="A63" t="str">
        <f t="shared" si="0"/>
        <v>Microsoft.DigitalTwins_DigitalTwinsDescription</v>
      </c>
      <c r="B63" t="s">
        <v>70</v>
      </c>
      <c r="C63" t="s">
        <v>771</v>
      </c>
      <c r="D63" t="s">
        <v>772</v>
      </c>
      <c r="E63" t="s">
        <v>766</v>
      </c>
      <c r="F63" t="s">
        <v>586</v>
      </c>
      <c r="G63">
        <v>1</v>
      </c>
      <c r="H63" t="s">
        <v>582</v>
      </c>
    </row>
    <row r="64" spans="1:8" x14ac:dyDescent="0.25">
      <c r="A64" t="str">
        <f t="shared" si="0"/>
        <v>Microsoft.DigitalTwins_DigitalTwinsResource</v>
      </c>
      <c r="B64" t="s">
        <v>70</v>
      </c>
      <c r="C64" t="s">
        <v>773</v>
      </c>
      <c r="D64" t="s">
        <v>774</v>
      </c>
      <c r="E64" t="s">
        <v>775</v>
      </c>
      <c r="F64" t="s">
        <v>776</v>
      </c>
      <c r="G64">
        <v>1</v>
      </c>
      <c r="H64" t="s">
        <v>582</v>
      </c>
    </row>
    <row r="65" spans="1:8" x14ac:dyDescent="0.25">
      <c r="A65" t="str">
        <f t="shared" si="0"/>
        <v>Microsoft.DigitalTwins_GroupIdInformationResponse</v>
      </c>
      <c r="B65" t="s">
        <v>70</v>
      </c>
      <c r="C65" t="s">
        <v>448</v>
      </c>
      <c r="D65" t="s">
        <v>777</v>
      </c>
      <c r="E65" t="s">
        <v>778</v>
      </c>
      <c r="F65" t="s">
        <v>586</v>
      </c>
      <c r="G65">
        <v>0</v>
      </c>
      <c r="H65" t="s">
        <v>720</v>
      </c>
    </row>
    <row r="66" spans="1:8" x14ac:dyDescent="0.25">
      <c r="A66" t="str">
        <f t="shared" si="0"/>
        <v>Microsoft.DigitalTwins_ConnectionProperties</v>
      </c>
      <c r="B66" t="s">
        <v>70</v>
      </c>
      <c r="C66" t="s">
        <v>779</v>
      </c>
      <c r="D66" t="s">
        <v>780</v>
      </c>
      <c r="E66" t="s">
        <v>781</v>
      </c>
      <c r="F66" t="s">
        <v>782</v>
      </c>
      <c r="G66">
        <v>0</v>
      </c>
      <c r="H66" t="s">
        <v>575</v>
      </c>
    </row>
    <row r="67" spans="1:8" x14ac:dyDescent="0.25">
      <c r="A67" t="str">
        <f t="shared" ref="A67:A130" si="1">_xlfn.CONCAT(B67,"_",C67)</f>
        <v>Microsoft.DigitalTwins_CheckNameRequest</v>
      </c>
      <c r="B67" t="s">
        <v>70</v>
      </c>
      <c r="C67" t="s">
        <v>783</v>
      </c>
      <c r="D67" t="s">
        <v>784</v>
      </c>
      <c r="E67" t="s">
        <v>785</v>
      </c>
      <c r="F67" t="s">
        <v>786</v>
      </c>
      <c r="G67">
        <v>1</v>
      </c>
      <c r="H67" t="s">
        <v>582</v>
      </c>
    </row>
    <row r="68" spans="1:8" x14ac:dyDescent="0.25">
      <c r="A68" t="str">
        <f t="shared" si="1"/>
        <v>Microsoft.DBforMariaDB_CloudError</v>
      </c>
      <c r="B68" t="s">
        <v>787</v>
      </c>
      <c r="C68" t="s">
        <v>91</v>
      </c>
      <c r="D68" t="s">
        <v>788</v>
      </c>
      <c r="E68" t="s">
        <v>638</v>
      </c>
      <c r="F68" t="s">
        <v>586</v>
      </c>
      <c r="G68">
        <v>0</v>
      </c>
      <c r="H68" t="s">
        <v>720</v>
      </c>
    </row>
    <row r="69" spans="1:8" x14ac:dyDescent="0.25">
      <c r="A69" t="str">
        <f t="shared" si="1"/>
        <v>Microsoft.DocumentDB_CorsPolicy</v>
      </c>
      <c r="B69" t="s">
        <v>73</v>
      </c>
      <c r="C69" t="s">
        <v>789</v>
      </c>
      <c r="D69" t="s">
        <v>790</v>
      </c>
      <c r="E69" t="s">
        <v>791</v>
      </c>
      <c r="F69" t="s">
        <v>792</v>
      </c>
      <c r="G69">
        <v>1</v>
      </c>
      <c r="H69" t="s">
        <v>582</v>
      </c>
    </row>
    <row r="70" spans="1:8" x14ac:dyDescent="0.25">
      <c r="A70" t="str">
        <f t="shared" si="1"/>
        <v>Microsoft.DocumentDB_CassandraTableListResult</v>
      </c>
      <c r="B70" t="s">
        <v>73</v>
      </c>
      <c r="C70" t="s">
        <v>480</v>
      </c>
      <c r="D70" t="s">
        <v>793</v>
      </c>
      <c r="E70" t="s">
        <v>794</v>
      </c>
      <c r="F70" t="s">
        <v>586</v>
      </c>
      <c r="G70">
        <v>0</v>
      </c>
      <c r="H70" t="s">
        <v>665</v>
      </c>
    </row>
    <row r="71" spans="1:8" x14ac:dyDescent="0.25">
      <c r="A71" t="str">
        <f t="shared" si="1"/>
        <v>Microsoft.DocumentDB_RegionForOnlineOffline</v>
      </c>
      <c r="B71" t="s">
        <v>73</v>
      </c>
      <c r="C71" t="s">
        <v>795</v>
      </c>
      <c r="D71" t="s">
        <v>796</v>
      </c>
      <c r="E71" t="s">
        <v>797</v>
      </c>
      <c r="F71" t="s">
        <v>798</v>
      </c>
      <c r="G71">
        <v>1</v>
      </c>
      <c r="H71" t="s">
        <v>582</v>
      </c>
    </row>
    <row r="72" spans="1:8" x14ac:dyDescent="0.25">
      <c r="A72" t="str">
        <f t="shared" si="1"/>
        <v>Microsoft.DocumentDB_Indexes</v>
      </c>
      <c r="B72" t="s">
        <v>73</v>
      </c>
      <c r="C72" t="s">
        <v>799</v>
      </c>
      <c r="D72" t="s">
        <v>800</v>
      </c>
      <c r="E72" t="s">
        <v>801</v>
      </c>
      <c r="F72" t="s">
        <v>802</v>
      </c>
      <c r="G72">
        <v>1</v>
      </c>
      <c r="H72" t="s">
        <v>582</v>
      </c>
    </row>
    <row r="73" spans="1:8" x14ac:dyDescent="0.25">
      <c r="A73" t="str">
        <f t="shared" si="1"/>
        <v>Microsoft.DocumentDB_Permission</v>
      </c>
      <c r="B73" t="s">
        <v>73</v>
      </c>
      <c r="C73" t="s">
        <v>803</v>
      </c>
      <c r="D73" t="s">
        <v>804</v>
      </c>
      <c r="E73" t="s">
        <v>805</v>
      </c>
      <c r="F73" t="s">
        <v>806</v>
      </c>
      <c r="G73">
        <v>1</v>
      </c>
      <c r="H73" t="s">
        <v>582</v>
      </c>
    </row>
    <row r="74" spans="1:8" x14ac:dyDescent="0.25">
      <c r="A74" t="str">
        <f t="shared" si="1"/>
        <v>Microsoft.DocumentDB_ManagedCassandraNodeStatus</v>
      </c>
      <c r="B74" t="s">
        <v>73</v>
      </c>
      <c r="C74" t="s">
        <v>807</v>
      </c>
      <c r="D74" t="s">
        <v>808</v>
      </c>
      <c r="E74" t="s">
        <v>809</v>
      </c>
      <c r="F74" t="s">
        <v>586</v>
      </c>
      <c r="G74">
        <v>1</v>
      </c>
      <c r="H74" t="s">
        <v>582</v>
      </c>
    </row>
    <row r="75" spans="1:8" x14ac:dyDescent="0.25">
      <c r="A75" t="str">
        <f t="shared" si="1"/>
        <v>Microsoft.DocumentDB_DatabaseAccountRegenerateKeyParameters</v>
      </c>
      <c r="B75" t="s">
        <v>73</v>
      </c>
      <c r="C75" t="s">
        <v>810</v>
      </c>
      <c r="D75" t="s">
        <v>811</v>
      </c>
      <c r="E75" t="s">
        <v>812</v>
      </c>
      <c r="F75" t="s">
        <v>813</v>
      </c>
      <c r="G75">
        <v>1</v>
      </c>
      <c r="H75" t="s">
        <v>582</v>
      </c>
    </row>
    <row r="76" spans="1:8" x14ac:dyDescent="0.25">
      <c r="A76" t="str">
        <f t="shared" si="1"/>
        <v>Microsoft.DocumentDB_SqlRoleDefinitionResource</v>
      </c>
      <c r="B76" t="s">
        <v>73</v>
      </c>
      <c r="C76" t="s">
        <v>814</v>
      </c>
      <c r="D76" t="s">
        <v>815</v>
      </c>
      <c r="E76" t="s">
        <v>816</v>
      </c>
      <c r="F76" t="s">
        <v>817</v>
      </c>
      <c r="G76">
        <v>1</v>
      </c>
      <c r="H76" t="s">
        <v>582</v>
      </c>
    </row>
    <row r="77" spans="1:8" x14ac:dyDescent="0.25">
      <c r="A77" t="str">
        <f t="shared" si="1"/>
        <v>Microsoft.DocumentDB_UniqueKey</v>
      </c>
      <c r="B77" t="s">
        <v>73</v>
      </c>
      <c r="C77" t="s">
        <v>818</v>
      </c>
      <c r="D77" t="s">
        <v>819</v>
      </c>
      <c r="E77" t="s">
        <v>820</v>
      </c>
      <c r="F77" t="s">
        <v>586</v>
      </c>
      <c r="G77">
        <v>1</v>
      </c>
      <c r="H77" t="s">
        <v>582</v>
      </c>
    </row>
    <row r="78" spans="1:8" x14ac:dyDescent="0.25">
      <c r="A78" t="str">
        <f t="shared" si="1"/>
        <v>Microsoft.DocumentDB_MetricListResult</v>
      </c>
      <c r="B78" t="s">
        <v>73</v>
      </c>
      <c r="C78" t="s">
        <v>481</v>
      </c>
      <c r="D78" t="s">
        <v>821</v>
      </c>
      <c r="E78" t="s">
        <v>822</v>
      </c>
      <c r="F78" t="s">
        <v>586</v>
      </c>
      <c r="G78">
        <v>0</v>
      </c>
      <c r="H78" t="s">
        <v>665</v>
      </c>
    </row>
    <row r="79" spans="1:8" x14ac:dyDescent="0.25">
      <c r="A79" t="str">
        <f t="shared" si="1"/>
        <v>Microsoft.Elastic_MonitoringTagRules</v>
      </c>
      <c r="B79" t="s">
        <v>84</v>
      </c>
      <c r="C79" t="s">
        <v>83</v>
      </c>
      <c r="D79" t="s">
        <v>823</v>
      </c>
      <c r="E79" t="s">
        <v>824</v>
      </c>
      <c r="F79" t="s">
        <v>825</v>
      </c>
      <c r="G79">
        <v>1</v>
      </c>
      <c r="H79" t="s">
        <v>582</v>
      </c>
    </row>
    <row r="80" spans="1:8" x14ac:dyDescent="0.25">
      <c r="A80" t="str">
        <f t="shared" si="1"/>
        <v>Microsoft.Elastic_ElasticMonitorResource</v>
      </c>
      <c r="B80" t="s">
        <v>84</v>
      </c>
      <c r="C80" t="s">
        <v>826</v>
      </c>
      <c r="D80" t="s">
        <v>827</v>
      </c>
      <c r="E80" t="s">
        <v>828</v>
      </c>
      <c r="F80" t="s">
        <v>829</v>
      </c>
      <c r="G80">
        <v>1</v>
      </c>
      <c r="H80" t="s">
        <v>582</v>
      </c>
    </row>
    <row r="81" spans="1:8" x14ac:dyDescent="0.25">
      <c r="A81" t="str">
        <f t="shared" si="1"/>
        <v>Microsoft.Elastic_UserInfo</v>
      </c>
      <c r="B81" t="s">
        <v>84</v>
      </c>
      <c r="C81" t="s">
        <v>830</v>
      </c>
      <c r="D81" t="s">
        <v>831</v>
      </c>
      <c r="E81" t="s">
        <v>832</v>
      </c>
      <c r="F81" t="s">
        <v>833</v>
      </c>
      <c r="G81">
        <v>1</v>
      </c>
      <c r="H81" t="s">
        <v>582</v>
      </c>
    </row>
    <row r="82" spans="1:8" x14ac:dyDescent="0.25">
      <c r="A82" t="str">
        <f t="shared" si="1"/>
        <v>Microsoft.Elastic_ManagedIdentityTypes</v>
      </c>
      <c r="B82" t="s">
        <v>84</v>
      </c>
      <c r="C82" t="s">
        <v>834</v>
      </c>
      <c r="D82" t="s">
        <v>835</v>
      </c>
      <c r="E82" t="s">
        <v>836</v>
      </c>
      <c r="F82" t="s">
        <v>586</v>
      </c>
      <c r="G82">
        <v>1</v>
      </c>
      <c r="H82" t="s">
        <v>582</v>
      </c>
    </row>
    <row r="83" spans="1:8" x14ac:dyDescent="0.25">
      <c r="A83" t="str">
        <f t="shared" si="1"/>
        <v>Microsoft.Elastic_ErrorResponseBody</v>
      </c>
      <c r="B83" t="s">
        <v>84</v>
      </c>
      <c r="C83" t="s">
        <v>837</v>
      </c>
      <c r="D83" t="s">
        <v>838</v>
      </c>
      <c r="E83" t="s">
        <v>839</v>
      </c>
      <c r="F83" t="s">
        <v>840</v>
      </c>
      <c r="G83">
        <v>1</v>
      </c>
      <c r="H83" t="s">
        <v>582</v>
      </c>
    </row>
    <row r="84" spans="1:8" x14ac:dyDescent="0.25">
      <c r="A84" t="str">
        <f t="shared" si="1"/>
        <v>Microsoft.Elastic_LogRules</v>
      </c>
      <c r="B84" t="s">
        <v>84</v>
      </c>
      <c r="C84" t="s">
        <v>841</v>
      </c>
      <c r="D84" t="s">
        <v>842</v>
      </c>
      <c r="E84" t="s">
        <v>843</v>
      </c>
      <c r="F84" t="s">
        <v>844</v>
      </c>
      <c r="G84">
        <v>1</v>
      </c>
      <c r="H84" t="s">
        <v>582</v>
      </c>
    </row>
    <row r="85" spans="1:8" x14ac:dyDescent="0.25">
      <c r="A85" t="str">
        <f t="shared" si="1"/>
        <v>Microsoft.Elastic_CompanyInfo</v>
      </c>
      <c r="B85" t="s">
        <v>84</v>
      </c>
      <c r="C85" t="s">
        <v>845</v>
      </c>
      <c r="D85" t="s">
        <v>846</v>
      </c>
      <c r="E85" t="s">
        <v>847</v>
      </c>
      <c r="F85" t="s">
        <v>848</v>
      </c>
      <c r="G85">
        <v>1</v>
      </c>
      <c r="H85" t="s">
        <v>582</v>
      </c>
    </row>
    <row r="86" spans="1:8" x14ac:dyDescent="0.25">
      <c r="A86" t="str">
        <f t="shared" si="1"/>
        <v>Microsoft.Elastic_CompanyInfo</v>
      </c>
      <c r="B86" t="s">
        <v>84</v>
      </c>
      <c r="C86" t="s">
        <v>845</v>
      </c>
      <c r="D86" t="s">
        <v>846</v>
      </c>
      <c r="E86" t="s">
        <v>847</v>
      </c>
      <c r="F86" t="s">
        <v>848</v>
      </c>
      <c r="G86">
        <v>1</v>
      </c>
      <c r="H86" t="s">
        <v>582</v>
      </c>
    </row>
    <row r="87" spans="1:8" x14ac:dyDescent="0.25">
      <c r="A87" t="str">
        <f t="shared" si="1"/>
        <v>Microsoft.Elastic_OperationDisplay</v>
      </c>
      <c r="B87" t="s">
        <v>84</v>
      </c>
      <c r="C87" t="s">
        <v>454</v>
      </c>
      <c r="D87" t="s">
        <v>849</v>
      </c>
      <c r="E87" t="s">
        <v>759</v>
      </c>
      <c r="F87" t="s">
        <v>850</v>
      </c>
      <c r="G87">
        <v>0</v>
      </c>
      <c r="H87" t="s">
        <v>98</v>
      </c>
    </row>
    <row r="88" spans="1:8" x14ac:dyDescent="0.25">
      <c r="A88" t="str">
        <f t="shared" si="1"/>
        <v>Microsoft.Elastic_IdentityProperties</v>
      </c>
      <c r="B88" t="s">
        <v>84</v>
      </c>
      <c r="C88" t="s">
        <v>851</v>
      </c>
      <c r="D88" t="s">
        <v>852</v>
      </c>
      <c r="E88" t="s">
        <v>853</v>
      </c>
      <c r="F88" t="s">
        <v>854</v>
      </c>
      <c r="G88">
        <v>0</v>
      </c>
      <c r="H88" t="s">
        <v>575</v>
      </c>
    </row>
    <row r="89" spans="1:8" x14ac:dyDescent="0.25">
      <c r="A89" t="str">
        <f t="shared" si="1"/>
        <v>Microsoft.AnalysisServices_GatewayListStatusLive</v>
      </c>
      <c r="B89" t="s">
        <v>87</v>
      </c>
      <c r="C89" t="s">
        <v>855</v>
      </c>
      <c r="D89" t="s">
        <v>856</v>
      </c>
      <c r="E89" t="s">
        <v>857</v>
      </c>
      <c r="F89" t="s">
        <v>858</v>
      </c>
      <c r="G89">
        <v>1</v>
      </c>
      <c r="H89" t="s">
        <v>582</v>
      </c>
    </row>
    <row r="90" spans="1:8" x14ac:dyDescent="0.25">
      <c r="A90" t="str">
        <f t="shared" si="1"/>
        <v>Microsoft.AnalysisServices_ResourceSku</v>
      </c>
      <c r="B90" t="s">
        <v>87</v>
      </c>
      <c r="C90" t="s">
        <v>85</v>
      </c>
      <c r="D90" t="s">
        <v>859</v>
      </c>
      <c r="E90" t="s">
        <v>860</v>
      </c>
      <c r="F90" t="s">
        <v>861</v>
      </c>
      <c r="G90">
        <v>1</v>
      </c>
      <c r="H90" t="s">
        <v>582</v>
      </c>
    </row>
    <row r="91" spans="1:8" x14ac:dyDescent="0.25">
      <c r="A91" t="str">
        <f t="shared" si="1"/>
        <v>Microsoft.AnalysisServices_SkuDetailsForExistingResource</v>
      </c>
      <c r="B91" t="s">
        <v>87</v>
      </c>
      <c r="C91" t="s">
        <v>862</v>
      </c>
      <c r="D91" t="s">
        <v>863</v>
      </c>
      <c r="E91" t="s">
        <v>864</v>
      </c>
      <c r="F91" t="s">
        <v>865</v>
      </c>
      <c r="G91">
        <v>1</v>
      </c>
      <c r="H91" t="s">
        <v>582</v>
      </c>
    </row>
    <row r="92" spans="1:8" x14ac:dyDescent="0.25">
      <c r="A92" t="str">
        <f t="shared" si="1"/>
        <v>Microsoft.AnalysisServices_GatewayError</v>
      </c>
      <c r="B92" t="s">
        <v>87</v>
      </c>
      <c r="C92" t="s">
        <v>866</v>
      </c>
      <c r="D92" t="s">
        <v>867</v>
      </c>
      <c r="E92" t="s">
        <v>868</v>
      </c>
      <c r="F92" t="s">
        <v>586</v>
      </c>
      <c r="G92">
        <v>1</v>
      </c>
      <c r="H92" t="s">
        <v>582</v>
      </c>
    </row>
    <row r="93" spans="1:8" x14ac:dyDescent="0.25">
      <c r="A93" t="str">
        <f t="shared" si="1"/>
        <v>Microsoft.AnalysisServices_AnalysisServicesServer</v>
      </c>
      <c r="B93" t="s">
        <v>87</v>
      </c>
      <c r="C93" t="s">
        <v>89</v>
      </c>
      <c r="D93" t="s">
        <v>869</v>
      </c>
      <c r="E93" t="s">
        <v>870</v>
      </c>
      <c r="F93" t="s">
        <v>586</v>
      </c>
      <c r="G93">
        <v>1</v>
      </c>
      <c r="H93" t="s">
        <v>582</v>
      </c>
    </row>
    <row r="94" spans="1:8" x14ac:dyDescent="0.25">
      <c r="A94" t="str">
        <f t="shared" si="1"/>
        <v>Microsoft.AnalysisServices_IPv4FirewallRule</v>
      </c>
      <c r="B94" t="s">
        <v>87</v>
      </c>
      <c r="C94" t="s">
        <v>871</v>
      </c>
      <c r="D94" t="s">
        <v>872</v>
      </c>
      <c r="E94" t="s">
        <v>873</v>
      </c>
      <c r="F94" t="s">
        <v>874</v>
      </c>
      <c r="G94">
        <v>1</v>
      </c>
      <c r="H94" t="s">
        <v>582</v>
      </c>
    </row>
    <row r="95" spans="1:8" x14ac:dyDescent="0.25">
      <c r="A95" t="str">
        <f t="shared" si="1"/>
        <v>Microsoft.AnalysisServices_ErrorDetail</v>
      </c>
      <c r="B95" t="s">
        <v>87</v>
      </c>
      <c r="C95" t="s">
        <v>451</v>
      </c>
      <c r="D95" t="s">
        <v>875</v>
      </c>
      <c r="E95" t="s">
        <v>876</v>
      </c>
      <c r="F95" t="s">
        <v>877</v>
      </c>
      <c r="G95">
        <v>1</v>
      </c>
      <c r="H95" t="s">
        <v>582</v>
      </c>
    </row>
    <row r="96" spans="1:8" x14ac:dyDescent="0.25">
      <c r="A96" t="str">
        <f t="shared" si="1"/>
        <v>Microsoft.AnalysisServices_IPv4FirewallRule</v>
      </c>
      <c r="B96" t="s">
        <v>87</v>
      </c>
      <c r="C96" t="s">
        <v>871</v>
      </c>
      <c r="D96" t="s">
        <v>872</v>
      </c>
      <c r="E96" t="s">
        <v>873</v>
      </c>
      <c r="F96" t="s">
        <v>874</v>
      </c>
      <c r="G96">
        <v>1</v>
      </c>
      <c r="H96" t="s">
        <v>582</v>
      </c>
    </row>
    <row r="97" spans="1:8" x14ac:dyDescent="0.25">
      <c r="A97" t="str">
        <f t="shared" si="1"/>
        <v>Microsoft.AnalysisServices_GatewayListStatusLive</v>
      </c>
      <c r="B97" t="s">
        <v>87</v>
      </c>
      <c r="C97" t="s">
        <v>855</v>
      </c>
      <c r="D97" t="s">
        <v>856</v>
      </c>
      <c r="E97" t="s">
        <v>857</v>
      </c>
      <c r="F97" t="s">
        <v>858</v>
      </c>
      <c r="G97">
        <v>1</v>
      </c>
      <c r="H97" t="s">
        <v>582</v>
      </c>
    </row>
    <row r="98" spans="1:8" x14ac:dyDescent="0.25">
      <c r="A98" t="str">
        <f t="shared" si="1"/>
        <v>Microsoft.AnalysisServices_MetricSpecifications</v>
      </c>
      <c r="B98" t="s">
        <v>87</v>
      </c>
      <c r="C98" t="s">
        <v>878</v>
      </c>
      <c r="D98" t="s">
        <v>879</v>
      </c>
      <c r="E98" t="s">
        <v>880</v>
      </c>
      <c r="F98" t="s">
        <v>881</v>
      </c>
      <c r="G98">
        <v>1</v>
      </c>
      <c r="H98" t="s">
        <v>582</v>
      </c>
    </row>
    <row r="99" spans="1:8" x14ac:dyDescent="0.25">
      <c r="A99" t="str">
        <f t="shared" si="1"/>
        <v>Microsoft.KeyVault_PrivateEndpointConnectionProvisioningState</v>
      </c>
      <c r="B99" t="s">
        <v>92</v>
      </c>
      <c r="C99" t="s">
        <v>882</v>
      </c>
      <c r="D99" t="s">
        <v>883</v>
      </c>
      <c r="E99" t="s">
        <v>884</v>
      </c>
      <c r="F99" t="s">
        <v>586</v>
      </c>
      <c r="G99">
        <v>1</v>
      </c>
      <c r="H99" t="s">
        <v>582</v>
      </c>
    </row>
    <row r="100" spans="1:8" x14ac:dyDescent="0.25">
      <c r="A100" t="str">
        <f t="shared" si="1"/>
        <v>Microsoft.KeyVault_PrivateLinkServiceConnectionState</v>
      </c>
      <c r="B100" t="s">
        <v>92</v>
      </c>
      <c r="C100" t="s">
        <v>453</v>
      </c>
      <c r="D100" t="s">
        <v>885</v>
      </c>
      <c r="E100" t="s">
        <v>886</v>
      </c>
      <c r="F100" t="s">
        <v>887</v>
      </c>
      <c r="G100">
        <v>1</v>
      </c>
      <c r="H100" t="s">
        <v>582</v>
      </c>
    </row>
    <row r="101" spans="1:8" x14ac:dyDescent="0.25">
      <c r="A101" t="str">
        <f t="shared" si="1"/>
        <v>Microsoft.KeyVault_PrivateEndpointConnection</v>
      </c>
      <c r="B101" t="s">
        <v>92</v>
      </c>
      <c r="C101" t="s">
        <v>79</v>
      </c>
      <c r="D101" t="s">
        <v>888</v>
      </c>
      <c r="E101" t="s">
        <v>889</v>
      </c>
      <c r="F101" t="s">
        <v>890</v>
      </c>
      <c r="G101">
        <v>1</v>
      </c>
      <c r="H101" t="s">
        <v>582</v>
      </c>
    </row>
    <row r="102" spans="1:8" x14ac:dyDescent="0.25">
      <c r="A102" t="str">
        <f t="shared" si="1"/>
        <v>Microsoft.KeyVault_PrivateEndpointConnectionProperties</v>
      </c>
      <c r="B102" t="s">
        <v>92</v>
      </c>
      <c r="C102" t="s">
        <v>78</v>
      </c>
      <c r="D102" t="s">
        <v>891</v>
      </c>
      <c r="E102" t="s">
        <v>892</v>
      </c>
      <c r="F102" t="s">
        <v>586</v>
      </c>
      <c r="G102">
        <v>0</v>
      </c>
      <c r="H102" t="s">
        <v>575</v>
      </c>
    </row>
    <row r="103" spans="1:8" x14ac:dyDescent="0.25">
      <c r="A103" t="str">
        <f t="shared" si="1"/>
        <v>Microsoft.KeyVault_OperationProperties</v>
      </c>
      <c r="B103" t="s">
        <v>92</v>
      </c>
      <c r="C103" t="s">
        <v>97</v>
      </c>
      <c r="D103" t="s">
        <v>893</v>
      </c>
      <c r="E103" t="s">
        <v>894</v>
      </c>
      <c r="F103" t="s">
        <v>586</v>
      </c>
      <c r="G103">
        <v>0</v>
      </c>
      <c r="H103" t="s">
        <v>575</v>
      </c>
    </row>
    <row r="104" spans="1:8" x14ac:dyDescent="0.25">
      <c r="A104" t="str">
        <f t="shared" si="1"/>
        <v>Microsoft.KeyVault_PrivateLinkResourceProperties</v>
      </c>
      <c r="B104" t="s">
        <v>92</v>
      </c>
      <c r="C104" t="s">
        <v>80</v>
      </c>
      <c r="D104" t="s">
        <v>895</v>
      </c>
      <c r="E104" t="s">
        <v>896</v>
      </c>
      <c r="F104" t="s">
        <v>897</v>
      </c>
      <c r="G104">
        <v>0</v>
      </c>
      <c r="H104" t="s">
        <v>575</v>
      </c>
    </row>
    <row r="105" spans="1:8" x14ac:dyDescent="0.25">
      <c r="A105" t="str">
        <f t="shared" si="1"/>
        <v>Microsoft.KeyVault_PrivateEndpointConnectionProvisioningState</v>
      </c>
      <c r="B105" t="s">
        <v>92</v>
      </c>
      <c r="C105" t="s">
        <v>882</v>
      </c>
      <c r="D105" t="s">
        <v>883</v>
      </c>
      <c r="E105" t="s">
        <v>884</v>
      </c>
      <c r="F105" t="s">
        <v>586</v>
      </c>
      <c r="G105">
        <v>1</v>
      </c>
      <c r="H105" t="s">
        <v>582</v>
      </c>
    </row>
    <row r="106" spans="1:8" x14ac:dyDescent="0.25">
      <c r="A106" t="str">
        <f t="shared" si="1"/>
        <v>Microsoft.KeyVault_VaultCreateOrUpdateParameters</v>
      </c>
      <c r="B106" t="s">
        <v>92</v>
      </c>
      <c r="C106" t="s">
        <v>898</v>
      </c>
      <c r="D106" t="s">
        <v>899</v>
      </c>
      <c r="E106" t="s">
        <v>900</v>
      </c>
      <c r="F106" t="s">
        <v>901</v>
      </c>
      <c r="G106">
        <v>1</v>
      </c>
      <c r="H106" t="s">
        <v>582</v>
      </c>
    </row>
    <row r="107" spans="1:8" x14ac:dyDescent="0.25">
      <c r="A107" t="str">
        <f t="shared" si="1"/>
        <v>Microsoft.KeyVault_PrivateEndpoint</v>
      </c>
      <c r="B107" t="s">
        <v>92</v>
      </c>
      <c r="C107" t="s">
        <v>32</v>
      </c>
      <c r="D107" t="s">
        <v>902</v>
      </c>
      <c r="E107" t="s">
        <v>903</v>
      </c>
      <c r="F107" t="s">
        <v>904</v>
      </c>
      <c r="G107">
        <v>1</v>
      </c>
      <c r="H107" t="s">
        <v>582</v>
      </c>
    </row>
    <row r="108" spans="1:8" x14ac:dyDescent="0.25">
      <c r="A108" t="str">
        <f t="shared" si="1"/>
        <v>Microsoft.KeyVault_Key</v>
      </c>
      <c r="B108" t="s">
        <v>92</v>
      </c>
      <c r="C108" t="s">
        <v>0</v>
      </c>
      <c r="D108" t="s">
        <v>905</v>
      </c>
      <c r="E108" t="s">
        <v>906</v>
      </c>
      <c r="F108" t="s">
        <v>586</v>
      </c>
      <c r="G108">
        <v>1</v>
      </c>
      <c r="H108" t="s">
        <v>582</v>
      </c>
    </row>
    <row r="109" spans="1:8" x14ac:dyDescent="0.25">
      <c r="A109" t="str">
        <f t="shared" si="1"/>
        <v>Microsoft.Security_SettingsList</v>
      </c>
      <c r="B109" t="s">
        <v>493</v>
      </c>
      <c r="C109" t="s">
        <v>492</v>
      </c>
      <c r="D109" t="s">
        <v>907</v>
      </c>
      <c r="E109" t="s">
        <v>908</v>
      </c>
      <c r="F109" t="s">
        <v>909</v>
      </c>
      <c r="G109">
        <v>0</v>
      </c>
      <c r="H109" t="s">
        <v>734</v>
      </c>
    </row>
    <row r="110" spans="1:8" x14ac:dyDescent="0.25">
      <c r="A110" t="str">
        <f t="shared" si="1"/>
        <v>Microsoft.Security_DataExportSettings</v>
      </c>
      <c r="B110" t="s">
        <v>493</v>
      </c>
      <c r="C110" t="s">
        <v>910</v>
      </c>
      <c r="D110" t="s">
        <v>911</v>
      </c>
      <c r="E110" t="s">
        <v>912</v>
      </c>
      <c r="F110" t="s">
        <v>586</v>
      </c>
      <c r="G110">
        <v>1</v>
      </c>
      <c r="H110" t="s">
        <v>582</v>
      </c>
    </row>
    <row r="111" spans="1:8" x14ac:dyDescent="0.25">
      <c r="A111" t="str">
        <f t="shared" si="1"/>
        <v>Microsoft.Security_AlertSyncSettings</v>
      </c>
      <c r="B111" t="s">
        <v>493</v>
      </c>
      <c r="C111" t="s">
        <v>913</v>
      </c>
      <c r="D111" t="s">
        <v>914</v>
      </c>
      <c r="E111" t="s">
        <v>915</v>
      </c>
      <c r="F111" t="s">
        <v>586</v>
      </c>
      <c r="G111">
        <v>1</v>
      </c>
      <c r="H111" t="s">
        <v>582</v>
      </c>
    </row>
    <row r="112" spans="1:8" x14ac:dyDescent="0.25">
      <c r="A112" t="str">
        <f t="shared" si="1"/>
        <v>Microsoft.Security_Setting</v>
      </c>
      <c r="B112" t="s">
        <v>493</v>
      </c>
      <c r="C112" t="s">
        <v>916</v>
      </c>
      <c r="D112" t="s">
        <v>917</v>
      </c>
      <c r="E112" t="s">
        <v>918</v>
      </c>
      <c r="F112" t="s">
        <v>919</v>
      </c>
      <c r="G112">
        <v>1</v>
      </c>
      <c r="H112" t="s">
        <v>582</v>
      </c>
    </row>
    <row r="113" spans="1:8" x14ac:dyDescent="0.25">
      <c r="A113" t="str">
        <f t="shared" si="1"/>
        <v>Microsoft.Security_DataExportSettingProperties</v>
      </c>
      <c r="B113" t="s">
        <v>493</v>
      </c>
      <c r="C113" t="s">
        <v>920</v>
      </c>
      <c r="D113" t="s">
        <v>921</v>
      </c>
      <c r="E113" t="s">
        <v>922</v>
      </c>
      <c r="F113" t="s">
        <v>923</v>
      </c>
      <c r="G113">
        <v>0</v>
      </c>
      <c r="H113" t="s">
        <v>575</v>
      </c>
    </row>
    <row r="114" spans="1:8" x14ac:dyDescent="0.25">
      <c r="A114" t="str">
        <f t="shared" si="1"/>
        <v>Microsoft.Security_AlertSyncSettingProperties</v>
      </c>
      <c r="B114" t="s">
        <v>493</v>
      </c>
      <c r="C114" t="s">
        <v>924</v>
      </c>
      <c r="D114" t="s">
        <v>925</v>
      </c>
      <c r="E114" t="s">
        <v>926</v>
      </c>
      <c r="F114" t="s">
        <v>927</v>
      </c>
      <c r="G114">
        <v>0</v>
      </c>
      <c r="H114" t="s">
        <v>575</v>
      </c>
    </row>
    <row r="115" spans="1:8" x14ac:dyDescent="0.25">
      <c r="A115" t="str">
        <f t="shared" si="1"/>
        <v>Microsoft.Web_CsmOperationDescriptionProperties</v>
      </c>
      <c r="B115" t="s">
        <v>104</v>
      </c>
      <c r="C115" t="s">
        <v>102</v>
      </c>
      <c r="D115" t="s">
        <v>928</v>
      </c>
      <c r="E115" t="s">
        <v>929</v>
      </c>
      <c r="F115" t="s">
        <v>586</v>
      </c>
      <c r="G115">
        <v>0</v>
      </c>
      <c r="H115" t="s">
        <v>575</v>
      </c>
    </row>
    <row r="116" spans="1:8" x14ac:dyDescent="0.25">
      <c r="A116" t="str">
        <f t="shared" si="1"/>
        <v>Microsoft.Web_PremierAddOnOfferCollection</v>
      </c>
      <c r="B116" t="s">
        <v>104</v>
      </c>
      <c r="C116" t="s">
        <v>409</v>
      </c>
      <c r="D116" t="s">
        <v>930</v>
      </c>
      <c r="E116" t="s">
        <v>931</v>
      </c>
      <c r="F116" t="s">
        <v>932</v>
      </c>
      <c r="G116">
        <v>1</v>
      </c>
      <c r="H116" t="s">
        <v>582</v>
      </c>
    </row>
    <row r="117" spans="1:8" x14ac:dyDescent="0.25">
      <c r="A117" t="str">
        <f t="shared" si="1"/>
        <v>Microsoft.Web_ResourceHealthMetadataCollection</v>
      </c>
      <c r="B117" t="s">
        <v>104</v>
      </c>
      <c r="C117" t="s">
        <v>406</v>
      </c>
      <c r="D117" t="s">
        <v>933</v>
      </c>
      <c r="E117" t="s">
        <v>934</v>
      </c>
      <c r="F117" t="s">
        <v>932</v>
      </c>
      <c r="G117">
        <v>1</v>
      </c>
      <c r="H117" t="s">
        <v>582</v>
      </c>
    </row>
    <row r="118" spans="1:8" x14ac:dyDescent="0.25">
      <c r="A118" t="str">
        <f t="shared" si="1"/>
        <v>Microsoft.Web_RampUpRule</v>
      </c>
      <c r="B118" t="s">
        <v>104</v>
      </c>
      <c r="C118" t="s">
        <v>935</v>
      </c>
      <c r="D118" t="s">
        <v>936</v>
      </c>
      <c r="E118" t="s">
        <v>937</v>
      </c>
      <c r="F118" t="s">
        <v>938</v>
      </c>
      <c r="G118">
        <v>1</v>
      </c>
      <c r="H118" t="s">
        <v>582</v>
      </c>
    </row>
    <row r="119" spans="1:8" x14ac:dyDescent="0.25">
      <c r="A119" t="str">
        <f t="shared" si="1"/>
        <v>Microsoft.Web_SourceControlCollection</v>
      </c>
      <c r="B119" t="s">
        <v>104</v>
      </c>
      <c r="C119" t="s">
        <v>410</v>
      </c>
      <c r="D119" t="s">
        <v>939</v>
      </c>
      <c r="E119" t="s">
        <v>940</v>
      </c>
      <c r="F119" t="s">
        <v>932</v>
      </c>
      <c r="G119">
        <v>1</v>
      </c>
      <c r="H119" t="s">
        <v>582</v>
      </c>
    </row>
    <row r="120" spans="1:8" x14ac:dyDescent="0.25">
      <c r="A120" t="str">
        <f t="shared" si="1"/>
        <v>Microsoft.Web_AseV3NetworkingConfiguration</v>
      </c>
      <c r="B120" t="s">
        <v>104</v>
      </c>
      <c r="C120" t="s">
        <v>941</v>
      </c>
      <c r="D120" t="s">
        <v>942</v>
      </c>
      <c r="E120" t="s">
        <v>943</v>
      </c>
      <c r="F120" t="s">
        <v>944</v>
      </c>
      <c r="G120">
        <v>1</v>
      </c>
      <c r="H120" t="s">
        <v>582</v>
      </c>
    </row>
    <row r="121" spans="1:8" x14ac:dyDescent="0.25">
      <c r="A121" t="str">
        <f t="shared" si="1"/>
        <v>Microsoft.Web_OutboundEnvironmentEndpoint</v>
      </c>
      <c r="B121" t="s">
        <v>104</v>
      </c>
      <c r="C121" t="s">
        <v>945</v>
      </c>
      <c r="D121" t="s">
        <v>946</v>
      </c>
      <c r="E121" t="s">
        <v>947</v>
      </c>
      <c r="F121" t="s">
        <v>948</v>
      </c>
      <c r="G121">
        <v>1</v>
      </c>
      <c r="H121" t="s">
        <v>582</v>
      </c>
    </row>
    <row r="122" spans="1:8" x14ac:dyDescent="0.25">
      <c r="A122" t="str">
        <f t="shared" si="1"/>
        <v>Microsoft.Web_Experiments</v>
      </c>
      <c r="B122" t="s">
        <v>104</v>
      </c>
      <c r="C122" t="s">
        <v>949</v>
      </c>
      <c r="D122" t="s">
        <v>950</v>
      </c>
      <c r="E122" t="s">
        <v>951</v>
      </c>
      <c r="F122" t="s">
        <v>586</v>
      </c>
      <c r="G122">
        <v>1</v>
      </c>
      <c r="H122" t="s">
        <v>582</v>
      </c>
    </row>
    <row r="123" spans="1:8" x14ac:dyDescent="0.25">
      <c r="A123" t="str">
        <f t="shared" si="1"/>
        <v>Microsoft.Web_WebJob</v>
      </c>
      <c r="B123" t="s">
        <v>104</v>
      </c>
      <c r="C123" t="s">
        <v>952</v>
      </c>
      <c r="D123" t="s">
        <v>953</v>
      </c>
      <c r="E123" t="s">
        <v>954</v>
      </c>
      <c r="F123" t="s">
        <v>955</v>
      </c>
      <c r="G123">
        <v>1</v>
      </c>
      <c r="H123" t="s">
        <v>582</v>
      </c>
    </row>
    <row r="124" spans="1:8" x14ac:dyDescent="0.25">
      <c r="A124" t="str">
        <f t="shared" si="1"/>
        <v>Microsoft.Web_LocalizableString</v>
      </c>
      <c r="B124" t="s">
        <v>104</v>
      </c>
      <c r="C124" t="s">
        <v>956</v>
      </c>
      <c r="D124" t="s">
        <v>957</v>
      </c>
      <c r="E124" t="s">
        <v>958</v>
      </c>
      <c r="F124" t="s">
        <v>959</v>
      </c>
      <c r="G124">
        <v>1</v>
      </c>
      <c r="H124" t="s">
        <v>582</v>
      </c>
    </row>
    <row r="125" spans="1:8" x14ac:dyDescent="0.25">
      <c r="A125" t="str">
        <f t="shared" si="1"/>
        <v>Microsoft.PowerBI_Operation</v>
      </c>
      <c r="B125" t="s">
        <v>105</v>
      </c>
      <c r="C125" t="s">
        <v>98</v>
      </c>
      <c r="D125" t="s">
        <v>960</v>
      </c>
      <c r="F125" t="s">
        <v>961</v>
      </c>
      <c r="G125">
        <v>0</v>
      </c>
      <c r="H125" t="s">
        <v>98</v>
      </c>
    </row>
    <row r="126" spans="1:8" x14ac:dyDescent="0.25">
      <c r="A126" t="str">
        <f t="shared" si="1"/>
        <v>Microsoft.PowerBI_MigrateWorkspaceCollectionRequest</v>
      </c>
      <c r="B126" t="s">
        <v>105</v>
      </c>
      <c r="C126" t="s">
        <v>962</v>
      </c>
      <c r="D126" t="s">
        <v>963</v>
      </c>
      <c r="F126" t="s">
        <v>964</v>
      </c>
      <c r="G126">
        <v>1</v>
      </c>
      <c r="H126" t="s">
        <v>582</v>
      </c>
    </row>
    <row r="127" spans="1:8" x14ac:dyDescent="0.25">
      <c r="A127" t="str">
        <f t="shared" si="1"/>
        <v>Microsoft.PowerBI_AsyncOperationDetail</v>
      </c>
      <c r="B127" t="s">
        <v>105</v>
      </c>
      <c r="C127" t="s">
        <v>965</v>
      </c>
      <c r="D127" t="s">
        <v>966</v>
      </c>
      <c r="F127" t="s">
        <v>967</v>
      </c>
      <c r="G127">
        <v>0</v>
      </c>
      <c r="H127" t="s">
        <v>98</v>
      </c>
    </row>
    <row r="128" spans="1:8" x14ac:dyDescent="0.25">
      <c r="A128" t="str">
        <f t="shared" si="1"/>
        <v>Microsoft.PowerBI_Operation</v>
      </c>
      <c r="B128" t="s">
        <v>105</v>
      </c>
      <c r="C128" t="s">
        <v>98</v>
      </c>
      <c r="D128" t="s">
        <v>960</v>
      </c>
      <c r="F128" t="s">
        <v>961</v>
      </c>
      <c r="G128">
        <v>0</v>
      </c>
      <c r="H128" t="s">
        <v>98</v>
      </c>
    </row>
    <row r="129" spans="1:8" x14ac:dyDescent="0.25">
      <c r="A129" t="str">
        <f t="shared" si="1"/>
        <v>Microsoft.PowerBI_PrivateLinkServiceConnection</v>
      </c>
      <c r="B129" t="s">
        <v>105</v>
      </c>
      <c r="C129" t="s">
        <v>333</v>
      </c>
      <c r="D129" t="s">
        <v>968</v>
      </c>
      <c r="F129" t="s">
        <v>969</v>
      </c>
      <c r="G129">
        <v>1</v>
      </c>
      <c r="H129" t="s">
        <v>582</v>
      </c>
    </row>
    <row r="130" spans="1:8" x14ac:dyDescent="0.25">
      <c r="A130" t="str">
        <f t="shared" si="1"/>
        <v>Microsoft.PowerBI_PrivateLinkResourcesListResult</v>
      </c>
      <c r="B130" t="s">
        <v>105</v>
      </c>
      <c r="C130" t="s">
        <v>494</v>
      </c>
      <c r="D130" t="s">
        <v>970</v>
      </c>
      <c r="E130" t="s">
        <v>971</v>
      </c>
      <c r="F130" t="s">
        <v>972</v>
      </c>
      <c r="G130">
        <v>0</v>
      </c>
      <c r="H130" t="s">
        <v>665</v>
      </c>
    </row>
    <row r="131" spans="1:8" x14ac:dyDescent="0.25">
      <c r="A131" t="str">
        <f t="shared" ref="A131:A144" si="2">_xlfn.CONCAT(B131,"_",C131)</f>
        <v>Microsoft.PowerBI_PrivateLinkServiceProxy</v>
      </c>
      <c r="B131" t="s">
        <v>105</v>
      </c>
      <c r="C131" t="s">
        <v>973</v>
      </c>
      <c r="D131" t="s">
        <v>974</v>
      </c>
      <c r="F131" t="s">
        <v>975</v>
      </c>
      <c r="G131">
        <v>1</v>
      </c>
      <c r="H131" t="s">
        <v>582</v>
      </c>
    </row>
    <row r="132" spans="1:8" x14ac:dyDescent="0.25">
      <c r="A132" t="str">
        <f t="shared" si="2"/>
        <v>Microsoft.PowerBI_MigrateWorkspaceCollectionRequest</v>
      </c>
      <c r="B132" t="s">
        <v>105</v>
      </c>
      <c r="C132" t="s">
        <v>962</v>
      </c>
      <c r="D132" t="s">
        <v>963</v>
      </c>
      <c r="F132" t="s">
        <v>964</v>
      </c>
      <c r="G132">
        <v>1</v>
      </c>
      <c r="H132" t="s">
        <v>582</v>
      </c>
    </row>
    <row r="133" spans="1:8" x14ac:dyDescent="0.25">
      <c r="A133" t="str">
        <f t="shared" si="2"/>
        <v>Microsoft.PowerBI_ConnectionState</v>
      </c>
      <c r="B133" t="s">
        <v>105</v>
      </c>
      <c r="C133" t="s">
        <v>976</v>
      </c>
      <c r="D133" t="s">
        <v>977</v>
      </c>
      <c r="E133" t="s">
        <v>978</v>
      </c>
      <c r="F133" t="s">
        <v>979</v>
      </c>
      <c r="G133">
        <v>1</v>
      </c>
      <c r="H133" t="s">
        <v>582</v>
      </c>
    </row>
    <row r="134" spans="1:8" x14ac:dyDescent="0.25">
      <c r="A134" t="str">
        <f t="shared" si="2"/>
        <v>Microsoft.PowerBI_PrivateLinkResourcesListResult</v>
      </c>
      <c r="B134" t="s">
        <v>105</v>
      </c>
      <c r="C134" t="s">
        <v>494</v>
      </c>
      <c r="D134" t="s">
        <v>970</v>
      </c>
      <c r="E134" t="s">
        <v>971</v>
      </c>
      <c r="F134" t="s">
        <v>972</v>
      </c>
      <c r="G134">
        <v>0</v>
      </c>
      <c r="H134" t="s">
        <v>665</v>
      </c>
    </row>
    <row r="135" spans="1:8" x14ac:dyDescent="0.25">
      <c r="A135" t="str">
        <f t="shared" si="2"/>
        <v>Microsoft.Network_ProtocolCustomSettingsFormat</v>
      </c>
      <c r="B135" t="s">
        <v>10</v>
      </c>
      <c r="C135" t="s">
        <v>980</v>
      </c>
      <c r="D135" t="s">
        <v>981</v>
      </c>
      <c r="E135" t="s">
        <v>982</v>
      </c>
      <c r="F135" t="s">
        <v>983</v>
      </c>
      <c r="G135">
        <v>1</v>
      </c>
      <c r="H135" t="s">
        <v>582</v>
      </c>
    </row>
    <row r="136" spans="1:8" x14ac:dyDescent="0.25">
      <c r="A136" t="str">
        <f t="shared" si="2"/>
        <v>Microsoft.Network_ManagedRulesDefinition</v>
      </c>
      <c r="B136" t="s">
        <v>10</v>
      </c>
      <c r="C136" t="s">
        <v>984</v>
      </c>
      <c r="D136" t="s">
        <v>985</v>
      </c>
      <c r="E136" t="s">
        <v>986</v>
      </c>
      <c r="F136" t="s">
        <v>586</v>
      </c>
      <c r="G136">
        <v>1</v>
      </c>
      <c r="H136" t="s">
        <v>582</v>
      </c>
    </row>
    <row r="137" spans="1:8" x14ac:dyDescent="0.25">
      <c r="A137" t="str">
        <f t="shared" si="2"/>
        <v>Microsoft.Network_ApplicationGatewayAuthenticationCertificatePropertiesFormat</v>
      </c>
      <c r="B137" t="s">
        <v>10</v>
      </c>
      <c r="C137" t="s">
        <v>279</v>
      </c>
      <c r="D137" t="s">
        <v>987</v>
      </c>
      <c r="E137" t="s">
        <v>988</v>
      </c>
      <c r="F137" t="s">
        <v>989</v>
      </c>
      <c r="G137">
        <v>0</v>
      </c>
      <c r="H137" t="s">
        <v>575</v>
      </c>
    </row>
    <row r="138" spans="1:8" x14ac:dyDescent="0.25">
      <c r="A138" t="str">
        <f t="shared" si="2"/>
        <v>Microsoft.Network_ApplicationGatewayFirewallRuleSet</v>
      </c>
      <c r="B138" t="s">
        <v>10</v>
      </c>
      <c r="C138" t="s">
        <v>548</v>
      </c>
      <c r="D138" t="s">
        <v>990</v>
      </c>
      <c r="E138" t="s">
        <v>991</v>
      </c>
      <c r="F138" t="s">
        <v>586</v>
      </c>
      <c r="G138">
        <v>0</v>
      </c>
      <c r="H138" t="s">
        <v>734</v>
      </c>
    </row>
    <row r="139" spans="1:8" x14ac:dyDescent="0.25">
      <c r="A139" t="str">
        <f t="shared" si="2"/>
        <v>Microsoft.Network_ApplicationGatewayPathRule</v>
      </c>
      <c r="B139" t="s">
        <v>10</v>
      </c>
      <c r="C139" t="s">
        <v>300</v>
      </c>
      <c r="D139" t="s">
        <v>992</v>
      </c>
      <c r="E139" t="s">
        <v>993</v>
      </c>
      <c r="F139" t="s">
        <v>994</v>
      </c>
      <c r="G139">
        <v>1</v>
      </c>
      <c r="H139" t="s">
        <v>582</v>
      </c>
    </row>
    <row r="140" spans="1:8" x14ac:dyDescent="0.25">
      <c r="A140" t="str">
        <f t="shared" si="2"/>
        <v>Microsoft.Network_LogSpecification</v>
      </c>
      <c r="B140" t="s">
        <v>10</v>
      </c>
      <c r="C140" t="s">
        <v>995</v>
      </c>
      <c r="D140" t="s">
        <v>996</v>
      </c>
      <c r="E140" t="s">
        <v>997</v>
      </c>
      <c r="F140" t="s">
        <v>998</v>
      </c>
      <c r="G140">
        <v>1</v>
      </c>
      <c r="H140" t="s">
        <v>582</v>
      </c>
    </row>
    <row r="141" spans="1:8" x14ac:dyDescent="0.25">
      <c r="A141" t="str">
        <f t="shared" si="2"/>
        <v>Microsoft.Network_TroubleshootingRecommendedActions</v>
      </c>
      <c r="B141" t="s">
        <v>10</v>
      </c>
      <c r="C141" t="s">
        <v>999</v>
      </c>
      <c r="D141" t="s">
        <v>1000</v>
      </c>
      <c r="E141" t="s">
        <v>1001</v>
      </c>
      <c r="F141" t="s">
        <v>1002</v>
      </c>
      <c r="G141">
        <v>1</v>
      </c>
      <c r="H141" t="s">
        <v>582</v>
      </c>
    </row>
    <row r="142" spans="1:8" x14ac:dyDescent="0.25">
      <c r="A142" t="str">
        <f t="shared" si="2"/>
        <v>Microsoft.Network_NetworkRule</v>
      </c>
      <c r="B142" t="s">
        <v>10</v>
      </c>
      <c r="C142" t="s">
        <v>1003</v>
      </c>
      <c r="D142" t="s">
        <v>1004</v>
      </c>
      <c r="E142" t="s">
        <v>1005</v>
      </c>
      <c r="F142" t="s">
        <v>1006</v>
      </c>
      <c r="G142">
        <v>1</v>
      </c>
      <c r="H142" t="s">
        <v>582</v>
      </c>
    </row>
    <row r="143" spans="1:8" x14ac:dyDescent="0.25">
      <c r="A143" t="str">
        <f t="shared" si="2"/>
        <v>Microsoft.Network_SecurityGroupViewParameters</v>
      </c>
      <c r="B143" t="s">
        <v>10</v>
      </c>
      <c r="C143" t="s">
        <v>1007</v>
      </c>
      <c r="D143" t="s">
        <v>1008</v>
      </c>
      <c r="E143" t="s">
        <v>1009</v>
      </c>
      <c r="F143" t="s">
        <v>1010</v>
      </c>
      <c r="G143">
        <v>1</v>
      </c>
      <c r="H143" t="s">
        <v>582</v>
      </c>
    </row>
    <row r="144" spans="1:8" x14ac:dyDescent="0.25">
      <c r="A144" t="str">
        <f t="shared" si="2"/>
        <v>Microsoft.Network_TrafficManagerGeographicHierarchy</v>
      </c>
      <c r="B144" t="s">
        <v>10</v>
      </c>
      <c r="C144" t="s">
        <v>1011</v>
      </c>
      <c r="D144" t="s">
        <v>1012</v>
      </c>
      <c r="E144" t="s">
        <v>1013</v>
      </c>
      <c r="F144" t="s">
        <v>586</v>
      </c>
      <c r="G144">
        <v>1</v>
      </c>
      <c r="H144" t="s">
        <v>582</v>
      </c>
    </row>
  </sheetData>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6E960-7513-44F0-9928-88342B2CE639}">
  <sheetPr>
    <tabColor rgb="FF0070C0"/>
  </sheetPr>
  <dimension ref="A1:Q144"/>
  <sheetViews>
    <sheetView workbookViewId="0">
      <pane ySplit="1" topLeftCell="A2" activePane="bottomLeft" state="frozen"/>
      <selection activeCell="C1" sqref="C1"/>
      <selection pane="bottomLeft" activeCell="A130" sqref="A130"/>
    </sheetView>
  </sheetViews>
  <sheetFormatPr defaultRowHeight="15.75" x14ac:dyDescent="0.25"/>
  <cols>
    <col min="1" max="1" width="69.125" bestFit="1" customWidth="1"/>
    <col min="2" max="2" width="12.5" bestFit="1" customWidth="1"/>
    <col min="3" max="3" width="18" bestFit="1" customWidth="1"/>
    <col min="4" max="4" width="15" bestFit="1" customWidth="1"/>
    <col min="5" max="5" width="14.625" bestFit="1" customWidth="1"/>
    <col min="6" max="6" width="15.125" bestFit="1" customWidth="1"/>
    <col min="7" max="7" width="14.75" bestFit="1" customWidth="1"/>
    <col min="8" max="8" width="16.125" bestFit="1" customWidth="1"/>
    <col min="9" max="9" width="17.375" bestFit="1" customWidth="1"/>
    <col min="16" max="16" width="8.25" bestFit="1" customWidth="1"/>
    <col min="17" max="17" width="5.25" bestFit="1" customWidth="1"/>
  </cols>
  <sheetData>
    <row r="1" spans="1:17" x14ac:dyDescent="0.25">
      <c r="A1" s="2" t="s">
        <v>0</v>
      </c>
      <c r="B1" s="2" t="s">
        <v>1178</v>
      </c>
      <c r="C1" s="2" t="s">
        <v>1179</v>
      </c>
      <c r="D1" s="2" t="s">
        <v>1180</v>
      </c>
      <c r="E1" s="2" t="s">
        <v>1181</v>
      </c>
      <c r="F1" s="2" t="s">
        <v>1182</v>
      </c>
      <c r="G1" s="2" t="s">
        <v>1183</v>
      </c>
      <c r="H1" s="3" t="s">
        <v>1176</v>
      </c>
      <c r="I1" s="3" t="s">
        <v>1177</v>
      </c>
      <c r="J1" s="3" t="s">
        <v>1028</v>
      </c>
      <c r="K1" s="3" t="s">
        <v>1029</v>
      </c>
      <c r="L1" s="3" t="s">
        <v>1030</v>
      </c>
      <c r="M1" s="3" t="s">
        <v>1031</v>
      </c>
      <c r="P1" t="s">
        <v>1028</v>
      </c>
      <c r="Q1">
        <f>SUM(J2:J144)</f>
        <v>3</v>
      </c>
    </row>
    <row r="2" spans="1:17" x14ac:dyDescent="0.25">
      <c r="A2" t="s">
        <v>1032</v>
      </c>
      <c r="B2" t="str">
        <f>VLOOKUP(A2,'1st expert'!$A$1:$H$144,8,0)</f>
        <v>Conceptual</v>
      </c>
      <c r="C2" t="str">
        <f>VLOOKUP(A2,'2nd expert'!$A$1:$F$144,3,0)</f>
        <v>Conceptual</v>
      </c>
      <c r="D2" t="str">
        <f>VLOOKUP(A2,'3rd expert'!$A$1:$E$144,3,0)</f>
        <v>Conceptual</v>
      </c>
      <c r="E2">
        <f>IF(OR(B2="Collection",B2="Array",ISNUMBER(SEARCH("Array",B2)),ISNUMBER(SEARCH("Collection",B2))),1,0)</f>
        <v>0</v>
      </c>
      <c r="F2">
        <f t="shared" ref="F2:G2" si="0">IF(OR(C2="Collection",C2="Array",ISNUMBER(SEARCH("Array",C2)),ISNUMBER(SEARCH("Collection",C2))),1,0)</f>
        <v>0</v>
      </c>
      <c r="G2">
        <f t="shared" si="0"/>
        <v>0</v>
      </c>
      <c r="H2">
        <f>IFERROR(MODE(E2:G2),MODE(E2,F2,G2,I2))</f>
        <v>0</v>
      </c>
      <c r="I2">
        <f>IF(_xlfn.IFNA(VLOOKUP(A2,Collection_classifier!A:A,1,0),0)=A2,1,0)</f>
        <v>0</v>
      </c>
      <c r="J2">
        <f>IF(AND((H2=I2),(H2=1)),1,0)</f>
        <v>0</v>
      </c>
      <c r="K2">
        <f>IF(AND((H2=I2),(H2=0)),1,0)</f>
        <v>1</v>
      </c>
      <c r="L2">
        <f>IF(AND((H2&lt;&gt;I2),(I2=1)),1,0)</f>
        <v>0</v>
      </c>
      <c r="M2">
        <f>IF(AND((H2&lt;&gt;I2),(I2=0)),1,0)</f>
        <v>0</v>
      </c>
      <c r="P2" t="s">
        <v>1029</v>
      </c>
      <c r="Q2">
        <f>SUM(K2:K144)</f>
        <v>125</v>
      </c>
    </row>
    <row r="3" spans="1:17" x14ac:dyDescent="0.25">
      <c r="A3" t="s">
        <v>1033</v>
      </c>
      <c r="B3" t="str">
        <f>VLOOKUP(A3,'1st expert'!$A$1:$H$144,8,0)</f>
        <v>Conceptual</v>
      </c>
      <c r="C3" t="str">
        <f>VLOOKUP(A3,'2nd expert'!$A$1:$F$144,3,0)</f>
        <v>Conceptual</v>
      </c>
      <c r="D3" t="str">
        <f>VLOOKUP(A3,'3rd expert'!$A$1:$E$144,3,0)</f>
        <v>Conceptual</v>
      </c>
      <c r="E3">
        <f t="shared" ref="E3:E66" si="1">IF(OR(B3="Collection",B3="Array",ISNUMBER(SEARCH("Array",B3)),ISNUMBER(SEARCH("Collection",B3))),1,0)</f>
        <v>0</v>
      </c>
      <c r="F3">
        <f t="shared" ref="F3:F66" si="2">IF(OR(C3="Collection",C3="Array",ISNUMBER(SEARCH("Array",C3)),ISNUMBER(SEARCH("Collection",C3))),1,0)</f>
        <v>0</v>
      </c>
      <c r="G3">
        <f t="shared" ref="G3:G66" si="3">IF(OR(D3="Collection",D3="Array",ISNUMBER(SEARCH("Array",D3)),ISNUMBER(SEARCH("Collection",D3))),1,0)</f>
        <v>0</v>
      </c>
      <c r="H3">
        <f t="shared" ref="H3:H66" si="4">IFERROR(MODE(E3:G3),MODE(E3,F3,G3,I3))</f>
        <v>0</v>
      </c>
      <c r="I3">
        <f>IF(_xlfn.IFNA(VLOOKUP(A3,Collection_classifier!A:A,1,0),0)=A3,1,0)</f>
        <v>0</v>
      </c>
      <c r="J3">
        <f t="shared" ref="J3:J66" si="5">IF(AND((H3=I3),(H3=1)),1,0)</f>
        <v>0</v>
      </c>
      <c r="K3">
        <f t="shared" ref="K3:K66" si="6">IF(AND((H3=I3),(H3=0)),1,0)</f>
        <v>1</v>
      </c>
      <c r="L3">
        <f t="shared" ref="L3:L66" si="7">IF(AND((H3&lt;&gt;I3),(I3=1)),1,0)</f>
        <v>0</v>
      </c>
      <c r="M3">
        <f t="shared" ref="M3:M66" si="8">IF(AND((H3&lt;&gt;I3),(I3=0)),1,0)</f>
        <v>0</v>
      </c>
      <c r="P3" t="s">
        <v>1030</v>
      </c>
      <c r="Q3">
        <f>SUM(L2:L144)</f>
        <v>3</v>
      </c>
    </row>
    <row r="4" spans="1:17" x14ac:dyDescent="0.25">
      <c r="A4" t="s">
        <v>1034</v>
      </c>
      <c r="B4" t="str">
        <f>VLOOKUP(A4,'1st expert'!$A$1:$H$144,8,0)</f>
        <v>Conceptual</v>
      </c>
      <c r="C4" t="str">
        <f>VLOOKUP(A4,'2nd expert'!$A$1:$F$144,3,0)</f>
        <v>Conceptual</v>
      </c>
      <c r="D4" t="str">
        <f>VLOOKUP(A4,'3rd expert'!$A$1:$E$144,3,0)</f>
        <v>Conceptual</v>
      </c>
      <c r="E4">
        <f t="shared" si="1"/>
        <v>0</v>
      </c>
      <c r="F4">
        <f t="shared" si="2"/>
        <v>0</v>
      </c>
      <c r="G4">
        <f t="shared" si="3"/>
        <v>0</v>
      </c>
      <c r="H4">
        <f t="shared" si="4"/>
        <v>0</v>
      </c>
      <c r="I4">
        <f>IF(_xlfn.IFNA(VLOOKUP(A4,Collection_classifier!A:A,1,0),0)=A4,1,0)</f>
        <v>0</v>
      </c>
      <c r="J4">
        <f t="shared" si="5"/>
        <v>0</v>
      </c>
      <c r="K4">
        <f t="shared" si="6"/>
        <v>1</v>
      </c>
      <c r="L4">
        <f t="shared" si="7"/>
        <v>0</v>
      </c>
      <c r="M4">
        <f t="shared" si="8"/>
        <v>0</v>
      </c>
      <c r="P4" t="s">
        <v>1031</v>
      </c>
      <c r="Q4">
        <f>SUM(M2:M144)</f>
        <v>12</v>
      </c>
    </row>
    <row r="5" spans="1:17" x14ac:dyDescent="0.25">
      <c r="A5" t="s">
        <v>1035</v>
      </c>
      <c r="B5" t="str">
        <f>VLOOKUP(A5,'1st expert'!$A$1:$H$144,8,0)</f>
        <v>Conceptual</v>
      </c>
      <c r="C5" t="str">
        <f>VLOOKUP(A5,'2nd expert'!$A$1:$F$144,3,0)</f>
        <v>Properties</v>
      </c>
      <c r="D5" t="str">
        <f>VLOOKUP(A5,'3rd expert'!$A$1:$E$144,3,0)</f>
        <v>Conceptual</v>
      </c>
      <c r="E5">
        <f t="shared" si="1"/>
        <v>0</v>
      </c>
      <c r="F5">
        <f t="shared" si="2"/>
        <v>0</v>
      </c>
      <c r="G5">
        <f t="shared" si="3"/>
        <v>0</v>
      </c>
      <c r="H5">
        <f t="shared" si="4"/>
        <v>0</v>
      </c>
      <c r="I5">
        <f>IF(_xlfn.IFNA(VLOOKUP(A5,Collection_classifier!A:A,1,0),0)=A5,1,0)</f>
        <v>0</v>
      </c>
      <c r="J5">
        <f t="shared" si="5"/>
        <v>0</v>
      </c>
      <c r="K5">
        <f t="shared" si="6"/>
        <v>1</v>
      </c>
      <c r="L5">
        <f t="shared" si="7"/>
        <v>0</v>
      </c>
      <c r="M5">
        <f t="shared" si="8"/>
        <v>0</v>
      </c>
    </row>
    <row r="6" spans="1:17" x14ac:dyDescent="0.25">
      <c r="A6" t="s">
        <v>1036</v>
      </c>
      <c r="B6" t="str">
        <f>VLOOKUP(A6,'1st expert'!$A$1:$H$144,8,0)</f>
        <v>Conceptual</v>
      </c>
      <c r="C6" t="str">
        <f>VLOOKUP(A6,'2nd expert'!$A$1:$F$144,3,0)</f>
        <v>Properties</v>
      </c>
      <c r="D6" t="str">
        <f>VLOOKUP(A6,'3rd expert'!$A$1:$E$144,3,0)</f>
        <v>Conceptual</v>
      </c>
      <c r="E6">
        <f t="shared" si="1"/>
        <v>0</v>
      </c>
      <c r="F6">
        <f t="shared" si="2"/>
        <v>0</v>
      </c>
      <c r="G6">
        <f t="shared" si="3"/>
        <v>0</v>
      </c>
      <c r="H6">
        <f t="shared" si="4"/>
        <v>0</v>
      </c>
      <c r="I6">
        <f>IF(_xlfn.IFNA(VLOOKUP(A6,Collection_classifier!A:A,1,0),0)=A6,1,0)</f>
        <v>0</v>
      </c>
      <c r="J6">
        <f t="shared" si="5"/>
        <v>0</v>
      </c>
      <c r="K6">
        <f t="shared" si="6"/>
        <v>1</v>
      </c>
      <c r="L6">
        <f t="shared" si="7"/>
        <v>0</v>
      </c>
      <c r="M6">
        <f t="shared" si="8"/>
        <v>0</v>
      </c>
      <c r="P6" t="s">
        <v>1038</v>
      </c>
      <c r="Q6" s="1">
        <f>+Q1/(Q1+Q3)</f>
        <v>0.5</v>
      </c>
    </row>
    <row r="7" spans="1:17" x14ac:dyDescent="0.25">
      <c r="A7" t="s">
        <v>1037</v>
      </c>
      <c r="B7" t="str">
        <f>VLOOKUP(A7,'1st expert'!$A$1:$H$144,8,0)</f>
        <v>Conceptual</v>
      </c>
      <c r="C7" t="str">
        <f>VLOOKUP(A7,'2nd expert'!$A$1:$F$144,3,0)</f>
        <v>Properties</v>
      </c>
      <c r="D7" t="str">
        <f>VLOOKUP(A7,'3rd expert'!$A$1:$E$144,3,0)</f>
        <v>Conceptual</v>
      </c>
      <c r="E7">
        <f t="shared" si="1"/>
        <v>0</v>
      </c>
      <c r="F7">
        <f t="shared" si="2"/>
        <v>0</v>
      </c>
      <c r="G7">
        <f t="shared" si="3"/>
        <v>0</v>
      </c>
      <c r="H7">
        <f t="shared" si="4"/>
        <v>0</v>
      </c>
      <c r="I7">
        <f>IF(_xlfn.IFNA(VLOOKUP(A7,Collection_classifier!A:A,1,0),0)=A7,1,0)</f>
        <v>0</v>
      </c>
      <c r="J7">
        <f t="shared" si="5"/>
        <v>0</v>
      </c>
      <c r="K7">
        <f t="shared" si="6"/>
        <v>1</v>
      </c>
      <c r="L7">
        <f t="shared" si="7"/>
        <v>0</v>
      </c>
      <c r="M7">
        <f t="shared" si="8"/>
        <v>0</v>
      </c>
      <c r="P7" t="s">
        <v>1040</v>
      </c>
      <c r="Q7" s="1">
        <f>+Q1/(Q1+Q4)</f>
        <v>0.2</v>
      </c>
    </row>
    <row r="8" spans="1:17" x14ac:dyDescent="0.25">
      <c r="A8" t="s">
        <v>1039</v>
      </c>
      <c r="B8" t="str">
        <f>VLOOKUP(A8,'1st expert'!$A$1:$H$144,8,0)</f>
        <v>Operation</v>
      </c>
      <c r="C8" t="str">
        <f>VLOOKUP(A8,'2nd expert'!$A$1:$F$144,3,0)</f>
        <v>Operation</v>
      </c>
      <c r="D8" t="str">
        <f>VLOOKUP(A8,'3rd expert'!$A$1:$E$144,3,0)</f>
        <v>Operation</v>
      </c>
      <c r="E8">
        <f t="shared" si="1"/>
        <v>0</v>
      </c>
      <c r="F8">
        <f t="shared" si="2"/>
        <v>0</v>
      </c>
      <c r="G8">
        <f t="shared" si="3"/>
        <v>0</v>
      </c>
      <c r="H8">
        <f t="shared" si="4"/>
        <v>0</v>
      </c>
      <c r="I8">
        <f>IF(_xlfn.IFNA(VLOOKUP(A8,Collection_classifier!A:A,1,0),0)=A8,1,0)</f>
        <v>0</v>
      </c>
      <c r="J8">
        <f t="shared" si="5"/>
        <v>0</v>
      </c>
      <c r="K8">
        <f t="shared" si="6"/>
        <v>1</v>
      </c>
      <c r="L8">
        <f t="shared" si="7"/>
        <v>0</v>
      </c>
      <c r="M8">
        <f t="shared" si="8"/>
        <v>0</v>
      </c>
      <c r="P8" t="s">
        <v>1042</v>
      </c>
      <c r="Q8" s="1">
        <f>2*((Q6*Q7)/(Q6+Q7))</f>
        <v>0.28571428571428575</v>
      </c>
    </row>
    <row r="9" spans="1:17" x14ac:dyDescent="0.25">
      <c r="A9" t="s">
        <v>1041</v>
      </c>
      <c r="B9" t="str">
        <f>VLOOKUP(A9,'1st expert'!$A$1:$H$144,8,0)</f>
        <v>Conceptual</v>
      </c>
      <c r="C9" t="str">
        <f>VLOOKUP(A9,'2nd expert'!$A$1:$F$144,3,0)</f>
        <v>Properties</v>
      </c>
      <c r="D9" t="str">
        <f>VLOOKUP(A9,'3rd expert'!$A$1:$E$144,3,0)</f>
        <v>Properties</v>
      </c>
      <c r="E9">
        <f t="shared" si="1"/>
        <v>0</v>
      </c>
      <c r="F9">
        <f t="shared" si="2"/>
        <v>0</v>
      </c>
      <c r="G9">
        <f t="shared" si="3"/>
        <v>0</v>
      </c>
      <c r="H9">
        <f t="shared" si="4"/>
        <v>0</v>
      </c>
      <c r="I9">
        <f>IF(_xlfn.IFNA(VLOOKUP(A9,Collection_classifier!A:A,1,0),0)=A9,1,0)</f>
        <v>0</v>
      </c>
      <c r="J9">
        <f t="shared" si="5"/>
        <v>0</v>
      </c>
      <c r="K9">
        <f t="shared" si="6"/>
        <v>1</v>
      </c>
      <c r="L9">
        <f t="shared" si="7"/>
        <v>0</v>
      </c>
      <c r="M9">
        <f t="shared" si="8"/>
        <v>0</v>
      </c>
    </row>
    <row r="10" spans="1:17" x14ac:dyDescent="0.25">
      <c r="A10" t="s">
        <v>1039</v>
      </c>
      <c r="B10" t="str">
        <f>VLOOKUP(A10,'1st expert'!$A$1:$H$144,8,0)</f>
        <v>Operation</v>
      </c>
      <c r="C10" t="str">
        <f>VLOOKUP(A10,'2nd expert'!$A$1:$F$144,3,0)</f>
        <v>Operation</v>
      </c>
      <c r="D10" t="str">
        <f>VLOOKUP(A10,'3rd expert'!$A$1:$E$144,3,0)</f>
        <v>Operation</v>
      </c>
      <c r="E10">
        <f t="shared" si="1"/>
        <v>0</v>
      </c>
      <c r="F10">
        <f t="shared" si="2"/>
        <v>0</v>
      </c>
      <c r="G10">
        <f t="shared" si="3"/>
        <v>0</v>
      </c>
      <c r="H10">
        <f t="shared" si="4"/>
        <v>0</v>
      </c>
      <c r="I10">
        <f>IF(_xlfn.IFNA(VLOOKUP(A10,Collection_classifier!A:A,1,0),0)=A10,1,0)</f>
        <v>0</v>
      </c>
      <c r="J10">
        <f t="shared" si="5"/>
        <v>0</v>
      </c>
      <c r="K10">
        <f t="shared" si="6"/>
        <v>1</v>
      </c>
      <c r="L10">
        <f t="shared" si="7"/>
        <v>0</v>
      </c>
      <c r="M10">
        <f t="shared" si="8"/>
        <v>0</v>
      </c>
    </row>
    <row r="11" spans="1:17" x14ac:dyDescent="0.25">
      <c r="A11" t="s">
        <v>1043</v>
      </c>
      <c r="B11" t="str">
        <f>VLOOKUP(A11,'1st expert'!$A$1:$H$144,8,0)</f>
        <v>Conceptual</v>
      </c>
      <c r="C11" t="str">
        <f>VLOOKUP(A11,'2nd expert'!$A$1:$F$144,3,0)</f>
        <v>Properties</v>
      </c>
      <c r="D11" t="str">
        <f>VLOOKUP(A11,'3rd expert'!$A$1:$E$144,3,0)</f>
        <v>Properties</v>
      </c>
      <c r="E11">
        <f t="shared" si="1"/>
        <v>0</v>
      </c>
      <c r="F11">
        <f t="shared" si="2"/>
        <v>0</v>
      </c>
      <c r="G11">
        <f t="shared" si="3"/>
        <v>0</v>
      </c>
      <c r="H11">
        <f t="shared" si="4"/>
        <v>0</v>
      </c>
      <c r="I11">
        <f>IF(_xlfn.IFNA(VLOOKUP(A11,Collection_classifier!A:A,1,0),0)=A11,1,0)</f>
        <v>0</v>
      </c>
      <c r="J11">
        <f t="shared" si="5"/>
        <v>0</v>
      </c>
      <c r="K11">
        <f t="shared" si="6"/>
        <v>1</v>
      </c>
      <c r="L11">
        <f t="shared" si="7"/>
        <v>0</v>
      </c>
      <c r="M11">
        <f t="shared" si="8"/>
        <v>0</v>
      </c>
    </row>
    <row r="12" spans="1:17" x14ac:dyDescent="0.25">
      <c r="A12" t="s">
        <v>1044</v>
      </c>
      <c r="B12" t="str">
        <f>VLOOKUP(A12,'1st expert'!$A$1:$H$144,8,0)</f>
        <v>Conceptual</v>
      </c>
      <c r="C12" t="str">
        <f>VLOOKUP(A12,'2nd expert'!$A$1:$F$144,3,0)</f>
        <v>Properties</v>
      </c>
      <c r="D12" t="str">
        <f>VLOOKUP(A12,'3rd expert'!$A$1:$E$144,3,0)</f>
        <v>Operation</v>
      </c>
      <c r="E12">
        <f t="shared" si="1"/>
        <v>0</v>
      </c>
      <c r="F12">
        <f t="shared" si="2"/>
        <v>0</v>
      </c>
      <c r="G12">
        <f t="shared" si="3"/>
        <v>0</v>
      </c>
      <c r="H12">
        <f t="shared" si="4"/>
        <v>0</v>
      </c>
      <c r="I12">
        <f>IF(_xlfn.IFNA(VLOOKUP(A12,Collection_classifier!A:A,1,0),0)=A12,1,0)</f>
        <v>0</v>
      </c>
      <c r="J12">
        <f t="shared" si="5"/>
        <v>0</v>
      </c>
      <c r="K12">
        <f t="shared" si="6"/>
        <v>1</v>
      </c>
      <c r="L12">
        <f t="shared" si="7"/>
        <v>0</v>
      </c>
      <c r="M12">
        <f t="shared" si="8"/>
        <v>0</v>
      </c>
    </row>
    <row r="13" spans="1:17" x14ac:dyDescent="0.25">
      <c r="A13" t="s">
        <v>1044</v>
      </c>
      <c r="B13" t="str">
        <f>VLOOKUP(A13,'1st expert'!$A$1:$H$144,8,0)</f>
        <v>Conceptual</v>
      </c>
      <c r="C13" t="str">
        <f>VLOOKUP(A13,'2nd expert'!$A$1:$F$144,3,0)</f>
        <v>Properties</v>
      </c>
      <c r="D13" t="str">
        <f>VLOOKUP(A13,'3rd expert'!$A$1:$E$144,3,0)</f>
        <v>Operation</v>
      </c>
      <c r="E13">
        <f t="shared" si="1"/>
        <v>0</v>
      </c>
      <c r="F13">
        <f t="shared" si="2"/>
        <v>0</v>
      </c>
      <c r="G13">
        <f t="shared" si="3"/>
        <v>0</v>
      </c>
      <c r="H13">
        <f t="shared" si="4"/>
        <v>0</v>
      </c>
      <c r="I13">
        <f>IF(_xlfn.IFNA(VLOOKUP(A13,Collection_classifier!A:A,1,0),0)=A13,1,0)</f>
        <v>0</v>
      </c>
      <c r="J13">
        <f t="shared" si="5"/>
        <v>0</v>
      </c>
      <c r="K13">
        <f t="shared" si="6"/>
        <v>1</v>
      </c>
      <c r="L13">
        <f t="shared" si="7"/>
        <v>0</v>
      </c>
      <c r="M13">
        <f t="shared" si="8"/>
        <v>0</v>
      </c>
    </row>
    <row r="14" spans="1:17" x14ac:dyDescent="0.25">
      <c r="A14" t="s">
        <v>1045</v>
      </c>
      <c r="B14" t="str">
        <f>VLOOKUP(A14,'1st expert'!$A$1:$H$144,8,0)</f>
        <v>Operation</v>
      </c>
      <c r="C14" t="str">
        <f>VLOOKUP(A14,'2nd expert'!$A$1:$F$144,3,0)</f>
        <v>Operation</v>
      </c>
      <c r="D14" t="str">
        <f>VLOOKUP(A14,'3rd expert'!$A$1:$E$144,3,0)</f>
        <v>Conceptual</v>
      </c>
      <c r="E14">
        <f t="shared" si="1"/>
        <v>0</v>
      </c>
      <c r="F14">
        <f t="shared" si="2"/>
        <v>0</v>
      </c>
      <c r="G14">
        <f t="shared" si="3"/>
        <v>0</v>
      </c>
      <c r="H14">
        <f t="shared" si="4"/>
        <v>0</v>
      </c>
      <c r="I14">
        <f>IF(_xlfn.IFNA(VLOOKUP(A14,Collection_classifier!A:A,1,0),0)=A14,1,0)</f>
        <v>0</v>
      </c>
      <c r="J14">
        <f t="shared" si="5"/>
        <v>0</v>
      </c>
      <c r="K14">
        <f t="shared" si="6"/>
        <v>1</v>
      </c>
      <c r="L14">
        <f t="shared" si="7"/>
        <v>0</v>
      </c>
      <c r="M14">
        <f t="shared" si="8"/>
        <v>0</v>
      </c>
    </row>
    <row r="15" spans="1:17" x14ac:dyDescent="0.25">
      <c r="A15" t="s">
        <v>1043</v>
      </c>
      <c r="B15" t="str">
        <f>VLOOKUP(A15,'1st expert'!$A$1:$H$144,8,0)</f>
        <v>Conceptual</v>
      </c>
      <c r="C15" t="str">
        <f>VLOOKUP(A15,'2nd expert'!$A$1:$F$144,3,0)</f>
        <v>Properties</v>
      </c>
      <c r="D15" t="str">
        <f>VLOOKUP(A15,'3rd expert'!$A$1:$E$144,3,0)</f>
        <v>Properties</v>
      </c>
      <c r="E15">
        <f t="shared" si="1"/>
        <v>0</v>
      </c>
      <c r="F15">
        <f t="shared" si="2"/>
        <v>0</v>
      </c>
      <c r="G15">
        <f t="shared" si="3"/>
        <v>0</v>
      </c>
      <c r="H15">
        <f t="shared" si="4"/>
        <v>0</v>
      </c>
      <c r="I15">
        <f>IF(_xlfn.IFNA(VLOOKUP(A15,Collection_classifier!A:A,1,0),0)=A15,1,0)</f>
        <v>0</v>
      </c>
      <c r="J15">
        <f t="shared" si="5"/>
        <v>0</v>
      </c>
      <c r="K15">
        <f t="shared" si="6"/>
        <v>1</v>
      </c>
      <c r="L15">
        <f t="shared" si="7"/>
        <v>0</v>
      </c>
      <c r="M15">
        <f t="shared" si="8"/>
        <v>0</v>
      </c>
    </row>
    <row r="16" spans="1:17" x14ac:dyDescent="0.25">
      <c r="A16" t="s">
        <v>1046</v>
      </c>
      <c r="B16" t="str">
        <f>VLOOKUP(A16,'1st expert'!$A$1:$H$144,8,0)</f>
        <v>Conceptual</v>
      </c>
      <c r="C16" t="str">
        <f>VLOOKUP(A16,'2nd expert'!$A$1:$F$144,3,0)</f>
        <v>Properties</v>
      </c>
      <c r="D16" t="str">
        <f>VLOOKUP(A16,'3rd expert'!$A$1:$E$144,3,0)</f>
        <v>Properties</v>
      </c>
      <c r="E16">
        <f t="shared" si="1"/>
        <v>0</v>
      </c>
      <c r="F16">
        <f t="shared" si="2"/>
        <v>0</v>
      </c>
      <c r="G16">
        <f t="shared" si="3"/>
        <v>0</v>
      </c>
      <c r="H16">
        <f t="shared" si="4"/>
        <v>0</v>
      </c>
      <c r="I16">
        <f>IF(_xlfn.IFNA(VLOOKUP(A16,Collection_classifier!A:A,1,0),0)=A16,1,0)</f>
        <v>0</v>
      </c>
      <c r="J16">
        <f t="shared" si="5"/>
        <v>0</v>
      </c>
      <c r="K16">
        <f t="shared" si="6"/>
        <v>1</v>
      </c>
      <c r="L16">
        <f t="shared" si="7"/>
        <v>0</v>
      </c>
      <c r="M16">
        <f t="shared" si="8"/>
        <v>0</v>
      </c>
    </row>
    <row r="17" spans="1:13" x14ac:dyDescent="0.25">
      <c r="A17" t="s">
        <v>1047</v>
      </c>
      <c r="B17" t="str">
        <f>VLOOKUP(A17,'1st expert'!$A$1:$H$144,8,0)</f>
        <v>Conceptual</v>
      </c>
      <c r="C17" t="str">
        <f>VLOOKUP(A17,'2nd expert'!$A$1:$F$144,3,0)</f>
        <v>Properties</v>
      </c>
      <c r="D17" t="str">
        <f>VLOOKUP(A17,'3rd expert'!$A$1:$E$144,3,0)</f>
        <v>Properties</v>
      </c>
      <c r="E17">
        <f t="shared" si="1"/>
        <v>0</v>
      </c>
      <c r="F17">
        <f t="shared" si="2"/>
        <v>0</v>
      </c>
      <c r="G17">
        <f t="shared" si="3"/>
        <v>0</v>
      </c>
      <c r="H17">
        <f t="shared" si="4"/>
        <v>0</v>
      </c>
      <c r="I17">
        <f>IF(_xlfn.IFNA(VLOOKUP(A17,Collection_classifier!A:A,1,0),0)=A17,1,0)</f>
        <v>0</v>
      </c>
      <c r="J17">
        <f t="shared" si="5"/>
        <v>0</v>
      </c>
      <c r="K17">
        <f t="shared" si="6"/>
        <v>1</v>
      </c>
      <c r="L17">
        <f t="shared" si="7"/>
        <v>0</v>
      </c>
      <c r="M17">
        <f t="shared" si="8"/>
        <v>0</v>
      </c>
    </row>
    <row r="18" spans="1:13" x14ac:dyDescent="0.25">
      <c r="A18" t="s">
        <v>1048</v>
      </c>
      <c r="B18" t="str">
        <f>VLOOKUP(A18,'1st expert'!$A$1:$H$144,8,0)</f>
        <v>Conceptual</v>
      </c>
      <c r="C18" t="str">
        <f>VLOOKUP(A18,'2nd expert'!$A$1:$F$144,3,0)</f>
        <v>Properties</v>
      </c>
      <c r="D18" t="str">
        <f>VLOOKUP(A18,'3rd expert'!$A$1:$E$144,3,0)</f>
        <v>Conceptual</v>
      </c>
      <c r="E18">
        <f t="shared" si="1"/>
        <v>0</v>
      </c>
      <c r="F18">
        <f t="shared" si="2"/>
        <v>0</v>
      </c>
      <c r="G18">
        <f t="shared" si="3"/>
        <v>0</v>
      </c>
      <c r="H18">
        <f t="shared" si="4"/>
        <v>0</v>
      </c>
      <c r="I18">
        <f>IF(_xlfn.IFNA(VLOOKUP(A18,Collection_classifier!A:A,1,0),0)=A18,1,0)</f>
        <v>0</v>
      </c>
      <c r="J18">
        <f t="shared" si="5"/>
        <v>0</v>
      </c>
      <c r="K18">
        <f t="shared" si="6"/>
        <v>1</v>
      </c>
      <c r="L18">
        <f t="shared" si="7"/>
        <v>0</v>
      </c>
      <c r="M18">
        <f t="shared" si="8"/>
        <v>0</v>
      </c>
    </row>
    <row r="19" spans="1:13" x14ac:dyDescent="0.25">
      <c r="A19" t="s">
        <v>1049</v>
      </c>
      <c r="B19" t="str">
        <f>VLOOKUP(A19,'1st expert'!$A$1:$H$144,8,0)</f>
        <v>Conceptual</v>
      </c>
      <c r="C19" t="str">
        <f>VLOOKUP(A19,'2nd expert'!$A$1:$F$144,3,0)</f>
        <v>Status</v>
      </c>
      <c r="D19" t="str">
        <f>VLOOKUP(A19,'3rd expert'!$A$1:$E$144,3,0)</f>
        <v>Properties</v>
      </c>
      <c r="E19">
        <f t="shared" si="1"/>
        <v>0</v>
      </c>
      <c r="F19">
        <f t="shared" si="2"/>
        <v>0</v>
      </c>
      <c r="G19">
        <f t="shared" si="3"/>
        <v>0</v>
      </c>
      <c r="H19">
        <f t="shared" si="4"/>
        <v>0</v>
      </c>
      <c r="I19">
        <f>IF(_xlfn.IFNA(VLOOKUP(A19,Collection_classifier!A:A,1,0),0)=A19,1,0)</f>
        <v>0</v>
      </c>
      <c r="J19">
        <f t="shared" si="5"/>
        <v>0</v>
      </c>
      <c r="K19">
        <f t="shared" si="6"/>
        <v>1</v>
      </c>
      <c r="L19">
        <f t="shared" si="7"/>
        <v>0</v>
      </c>
      <c r="M19">
        <f t="shared" si="8"/>
        <v>0</v>
      </c>
    </row>
    <row r="20" spans="1:13" x14ac:dyDescent="0.25">
      <c r="A20" t="s">
        <v>1050</v>
      </c>
      <c r="B20" t="str">
        <f>VLOOKUP(A20,'1st expert'!$A$1:$H$144,8,0)</f>
        <v>Conceptual</v>
      </c>
      <c r="C20" t="str">
        <f>VLOOKUP(A20,'2nd expert'!$A$1:$F$144,3,0)</f>
        <v>Status</v>
      </c>
      <c r="D20" t="str">
        <f>VLOOKUP(A20,'3rd expert'!$A$1:$E$144,3,0)</f>
        <v>Results</v>
      </c>
      <c r="E20">
        <f t="shared" si="1"/>
        <v>0</v>
      </c>
      <c r="F20">
        <f t="shared" si="2"/>
        <v>0</v>
      </c>
      <c r="G20">
        <f t="shared" si="3"/>
        <v>0</v>
      </c>
      <c r="H20">
        <f t="shared" si="4"/>
        <v>0</v>
      </c>
      <c r="I20">
        <f>IF(_xlfn.IFNA(VLOOKUP(A20,Collection_classifier!A:A,1,0),0)=A20,1,0)</f>
        <v>0</v>
      </c>
      <c r="J20">
        <f t="shared" si="5"/>
        <v>0</v>
      </c>
      <c r="K20">
        <f t="shared" si="6"/>
        <v>1</v>
      </c>
      <c r="L20">
        <f t="shared" si="7"/>
        <v>0</v>
      </c>
      <c r="M20">
        <f t="shared" si="8"/>
        <v>0</v>
      </c>
    </row>
    <row r="21" spans="1:13" x14ac:dyDescent="0.25">
      <c r="A21" t="s">
        <v>1050</v>
      </c>
      <c r="B21" t="str">
        <f>VLOOKUP(A21,'1st expert'!$A$1:$H$144,8,0)</f>
        <v>Conceptual</v>
      </c>
      <c r="C21" t="str">
        <f>VLOOKUP(A21,'2nd expert'!$A$1:$F$144,3,0)</f>
        <v>Status</v>
      </c>
      <c r="D21" t="str">
        <f>VLOOKUP(A21,'3rd expert'!$A$1:$E$144,3,0)</f>
        <v>Results</v>
      </c>
      <c r="E21">
        <f t="shared" si="1"/>
        <v>0</v>
      </c>
      <c r="F21">
        <f t="shared" si="2"/>
        <v>0</v>
      </c>
      <c r="G21">
        <f t="shared" si="3"/>
        <v>0</v>
      </c>
      <c r="H21">
        <f t="shared" si="4"/>
        <v>0</v>
      </c>
      <c r="I21">
        <f>IF(_xlfn.IFNA(VLOOKUP(A21,Collection_classifier!A:A,1,0),0)=A21,1,0)</f>
        <v>0</v>
      </c>
      <c r="J21">
        <f t="shared" si="5"/>
        <v>0</v>
      </c>
      <c r="K21">
        <f t="shared" si="6"/>
        <v>1</v>
      </c>
      <c r="L21">
        <f t="shared" si="7"/>
        <v>0</v>
      </c>
      <c r="M21">
        <f t="shared" si="8"/>
        <v>0</v>
      </c>
    </row>
    <row r="22" spans="1:13" x14ac:dyDescent="0.25">
      <c r="A22" t="s">
        <v>1051</v>
      </c>
      <c r="B22" t="str">
        <f>VLOOKUP(A22,'1st expert'!$A$1:$H$144,8,0)</f>
        <v>Operation</v>
      </c>
      <c r="C22" t="str">
        <f>VLOOKUP(A22,'2nd expert'!$A$1:$F$144,3,0)</f>
        <v>Operation</v>
      </c>
      <c r="D22" t="str">
        <f>VLOOKUP(A22,'3rd expert'!$A$1:$E$144,3,0)</f>
        <v>Operation</v>
      </c>
      <c r="E22">
        <f t="shared" si="1"/>
        <v>0</v>
      </c>
      <c r="F22">
        <f t="shared" si="2"/>
        <v>0</v>
      </c>
      <c r="G22">
        <f t="shared" si="3"/>
        <v>0</v>
      </c>
      <c r="H22">
        <f t="shared" si="4"/>
        <v>0</v>
      </c>
      <c r="I22">
        <f>IF(_xlfn.IFNA(VLOOKUP(A22,Collection_classifier!A:A,1,0),0)=A22,1,0)</f>
        <v>0</v>
      </c>
      <c r="J22">
        <f t="shared" si="5"/>
        <v>0</v>
      </c>
      <c r="K22">
        <f t="shared" si="6"/>
        <v>1</v>
      </c>
      <c r="L22">
        <f t="shared" si="7"/>
        <v>0</v>
      </c>
      <c r="M22">
        <f t="shared" si="8"/>
        <v>0</v>
      </c>
    </row>
    <row r="23" spans="1:13" x14ac:dyDescent="0.25">
      <c r="A23" t="s">
        <v>1052</v>
      </c>
      <c r="B23" t="str">
        <f>VLOOKUP(A23,'1st expert'!$A$1:$H$144,8,0)</f>
        <v>Conceptual</v>
      </c>
      <c r="C23" t="str">
        <f>VLOOKUP(A23,'2nd expert'!$A$1:$F$144,3,0)</f>
        <v>Properties</v>
      </c>
      <c r="D23" t="str">
        <f>VLOOKUP(A23,'3rd expert'!$A$1:$E$144,3,0)</f>
        <v>Conceptual</v>
      </c>
      <c r="E23">
        <f t="shared" si="1"/>
        <v>0</v>
      </c>
      <c r="F23">
        <f t="shared" si="2"/>
        <v>0</v>
      </c>
      <c r="G23">
        <f t="shared" si="3"/>
        <v>0</v>
      </c>
      <c r="H23">
        <f t="shared" si="4"/>
        <v>0</v>
      </c>
      <c r="I23">
        <f>IF(_xlfn.IFNA(VLOOKUP(A23,Collection_classifier!A:A,1,0),0)=A23,1,0)</f>
        <v>0</v>
      </c>
      <c r="J23">
        <f t="shared" si="5"/>
        <v>0</v>
      </c>
      <c r="K23">
        <f t="shared" si="6"/>
        <v>1</v>
      </c>
      <c r="L23">
        <f t="shared" si="7"/>
        <v>0</v>
      </c>
      <c r="M23">
        <f t="shared" si="8"/>
        <v>0</v>
      </c>
    </row>
    <row r="24" spans="1:13" x14ac:dyDescent="0.25">
      <c r="A24" t="s">
        <v>1053</v>
      </c>
      <c r="B24" t="str">
        <f>VLOOKUP(A24,'1st expert'!$A$1:$H$144,8,0)</f>
        <v>Properties</v>
      </c>
      <c r="C24" t="str">
        <f>VLOOKUP(A24,'2nd expert'!$A$1:$F$144,3,0)</f>
        <v>Properties</v>
      </c>
      <c r="D24" t="str">
        <f>VLOOKUP(A24,'3rd expert'!$A$1:$E$144,3,0)</f>
        <v>Properties</v>
      </c>
      <c r="E24">
        <f t="shared" si="1"/>
        <v>0</v>
      </c>
      <c r="F24">
        <f t="shared" si="2"/>
        <v>0</v>
      </c>
      <c r="G24">
        <f t="shared" si="3"/>
        <v>0</v>
      </c>
      <c r="H24">
        <f t="shared" si="4"/>
        <v>0</v>
      </c>
      <c r="I24">
        <f>IF(_xlfn.IFNA(VLOOKUP(A24,Collection_classifier!A:A,1,0),0)=A24,1,0)</f>
        <v>0</v>
      </c>
      <c r="J24">
        <f t="shared" si="5"/>
        <v>0</v>
      </c>
      <c r="K24">
        <f t="shared" si="6"/>
        <v>1</v>
      </c>
      <c r="L24">
        <f t="shared" si="7"/>
        <v>0</v>
      </c>
      <c r="M24">
        <f t="shared" si="8"/>
        <v>0</v>
      </c>
    </row>
    <row r="25" spans="1:13" x14ac:dyDescent="0.25">
      <c r="A25" t="s">
        <v>1054</v>
      </c>
      <c r="B25" t="str">
        <f>VLOOKUP(A25,'1st expert'!$A$1:$H$144,8,0)</f>
        <v>Conceptual</v>
      </c>
      <c r="C25" t="str">
        <f>VLOOKUP(A25,'2nd expert'!$A$1:$F$144,3,0)</f>
        <v>Properties</v>
      </c>
      <c r="D25" t="str">
        <f>VLOOKUP(A25,'3rd expert'!$A$1:$E$144,3,0)</f>
        <v>Conceptual</v>
      </c>
      <c r="E25">
        <f t="shared" si="1"/>
        <v>0</v>
      </c>
      <c r="F25">
        <f t="shared" si="2"/>
        <v>0</v>
      </c>
      <c r="G25">
        <f t="shared" si="3"/>
        <v>0</v>
      </c>
      <c r="H25">
        <f t="shared" si="4"/>
        <v>0</v>
      </c>
      <c r="I25">
        <f>IF(_xlfn.IFNA(VLOOKUP(A25,Collection_classifier!A:A,1,0),0)=A25,1,0)</f>
        <v>0</v>
      </c>
      <c r="J25">
        <f t="shared" si="5"/>
        <v>0</v>
      </c>
      <c r="K25">
        <f t="shared" si="6"/>
        <v>1</v>
      </c>
      <c r="L25">
        <f t="shared" si="7"/>
        <v>0</v>
      </c>
      <c r="M25">
        <f t="shared" si="8"/>
        <v>0</v>
      </c>
    </row>
    <row r="26" spans="1:13" x14ac:dyDescent="0.25">
      <c r="A26" t="s">
        <v>1055</v>
      </c>
      <c r="B26" t="str">
        <f>VLOOKUP(A26,'1st expert'!$A$1:$H$144,8,0)</f>
        <v>Conceptual</v>
      </c>
      <c r="C26" t="str">
        <f>VLOOKUP(A26,'2nd expert'!$A$1:$F$144,3,0)</f>
        <v>Properties</v>
      </c>
      <c r="D26" t="str">
        <f>VLOOKUP(A26,'3rd expert'!$A$1:$E$144,3,0)</f>
        <v>Properties</v>
      </c>
      <c r="E26">
        <f t="shared" si="1"/>
        <v>0</v>
      </c>
      <c r="F26">
        <f t="shared" si="2"/>
        <v>0</v>
      </c>
      <c r="G26">
        <f t="shared" si="3"/>
        <v>0</v>
      </c>
      <c r="H26">
        <f t="shared" si="4"/>
        <v>0</v>
      </c>
      <c r="I26">
        <f>IF(_xlfn.IFNA(VLOOKUP(A26,Collection_classifier!A:A,1,0),0)=A26,1,0)</f>
        <v>0</v>
      </c>
      <c r="J26">
        <f t="shared" si="5"/>
        <v>0</v>
      </c>
      <c r="K26">
        <f t="shared" si="6"/>
        <v>1</v>
      </c>
      <c r="L26">
        <f t="shared" si="7"/>
        <v>0</v>
      </c>
      <c r="M26">
        <f t="shared" si="8"/>
        <v>0</v>
      </c>
    </row>
    <row r="27" spans="1:13" x14ac:dyDescent="0.25">
      <c r="A27" t="s">
        <v>1056</v>
      </c>
      <c r="B27" t="str">
        <f>VLOOKUP(A27,'1st expert'!$A$1:$H$144,8,0)</f>
        <v>Properties</v>
      </c>
      <c r="C27" t="str">
        <f>VLOOKUP(A27,'2nd expert'!$A$1:$F$144,3,0)</f>
        <v>Properties</v>
      </c>
      <c r="D27" t="str">
        <f>VLOOKUP(A27,'3rd expert'!$A$1:$E$144,3,0)</f>
        <v>Properties</v>
      </c>
      <c r="E27">
        <f t="shared" si="1"/>
        <v>0</v>
      </c>
      <c r="F27">
        <f t="shared" si="2"/>
        <v>0</v>
      </c>
      <c r="G27">
        <f t="shared" si="3"/>
        <v>0</v>
      </c>
      <c r="H27">
        <f t="shared" si="4"/>
        <v>0</v>
      </c>
      <c r="I27">
        <f>IF(_xlfn.IFNA(VLOOKUP(A27,Collection_classifier!A:A,1,0),0)=A27,1,0)</f>
        <v>0</v>
      </c>
      <c r="J27">
        <f t="shared" si="5"/>
        <v>0</v>
      </c>
      <c r="K27">
        <f t="shared" si="6"/>
        <v>1</v>
      </c>
      <c r="L27">
        <f t="shared" si="7"/>
        <v>0</v>
      </c>
      <c r="M27">
        <f t="shared" si="8"/>
        <v>0</v>
      </c>
    </row>
    <row r="28" spans="1:13" x14ac:dyDescent="0.25">
      <c r="A28" t="s">
        <v>1057</v>
      </c>
      <c r="B28" t="str">
        <f>VLOOKUP(A28,'1st expert'!$A$1:$H$144,8,0)</f>
        <v>Array; Results</v>
      </c>
      <c r="C28" t="str">
        <f>VLOOKUP(A28,'2nd expert'!$A$1:$F$144,3,0)</f>
        <v>Array;Results</v>
      </c>
      <c r="D28" t="str">
        <f>VLOOKUP(A28,'3rd expert'!$A$1:$E$144,3,0)</f>
        <v>Results</v>
      </c>
      <c r="E28">
        <f t="shared" si="1"/>
        <v>1</v>
      </c>
      <c r="F28">
        <f t="shared" si="2"/>
        <v>1</v>
      </c>
      <c r="G28">
        <f t="shared" si="3"/>
        <v>0</v>
      </c>
      <c r="H28">
        <f t="shared" si="4"/>
        <v>1</v>
      </c>
      <c r="I28">
        <f>IF(_xlfn.IFNA(VLOOKUP(A28,Collection_classifier!A:A,1,0),0)=A28,1,0)</f>
        <v>1</v>
      </c>
      <c r="J28">
        <f t="shared" si="5"/>
        <v>1</v>
      </c>
      <c r="K28">
        <f t="shared" si="6"/>
        <v>0</v>
      </c>
      <c r="L28">
        <f t="shared" si="7"/>
        <v>0</v>
      </c>
      <c r="M28">
        <f t="shared" si="8"/>
        <v>0</v>
      </c>
    </row>
    <row r="29" spans="1:13" x14ac:dyDescent="0.25">
      <c r="A29" t="s">
        <v>1058</v>
      </c>
      <c r="B29" t="str">
        <f>VLOOKUP(A29,'1st expert'!$A$1:$H$144,8,0)</f>
        <v>Properties</v>
      </c>
      <c r="C29" t="str">
        <f>VLOOKUP(A29,'2nd expert'!$A$1:$F$144,3,0)</f>
        <v>Properties</v>
      </c>
      <c r="D29" t="str">
        <f>VLOOKUP(A29,'3rd expert'!$A$1:$E$144,3,0)</f>
        <v>Status</v>
      </c>
      <c r="E29">
        <f t="shared" si="1"/>
        <v>0</v>
      </c>
      <c r="F29">
        <f t="shared" si="2"/>
        <v>0</v>
      </c>
      <c r="G29">
        <f t="shared" si="3"/>
        <v>0</v>
      </c>
      <c r="H29">
        <f t="shared" si="4"/>
        <v>0</v>
      </c>
      <c r="I29">
        <f>IF(_xlfn.IFNA(VLOOKUP(A29,Collection_classifier!A:A,1,0),0)=A29,1,0)</f>
        <v>0</v>
      </c>
      <c r="J29">
        <f t="shared" si="5"/>
        <v>0</v>
      </c>
      <c r="K29">
        <f t="shared" si="6"/>
        <v>1</v>
      </c>
      <c r="L29">
        <f t="shared" si="7"/>
        <v>0</v>
      </c>
      <c r="M29">
        <f t="shared" si="8"/>
        <v>0</v>
      </c>
    </row>
    <row r="30" spans="1:13" x14ac:dyDescent="0.25">
      <c r="A30" t="s">
        <v>1059</v>
      </c>
      <c r="B30" t="str">
        <f>VLOOKUP(A30,'1st expert'!$A$1:$H$144,8,0)</f>
        <v>Results</v>
      </c>
      <c r="C30" t="str">
        <f>VLOOKUP(A30,'2nd expert'!$A$1:$F$144,3,0)</f>
        <v>Result;Status</v>
      </c>
      <c r="D30" t="str">
        <f>VLOOKUP(A30,'3rd expert'!$A$1:$E$144,3,0)</f>
        <v>Results</v>
      </c>
      <c r="E30">
        <f t="shared" si="1"/>
        <v>0</v>
      </c>
      <c r="F30">
        <f t="shared" si="2"/>
        <v>0</v>
      </c>
      <c r="G30">
        <f t="shared" si="3"/>
        <v>0</v>
      </c>
      <c r="H30">
        <f t="shared" si="4"/>
        <v>0</v>
      </c>
      <c r="I30">
        <f>IF(_xlfn.IFNA(VLOOKUP(A30,Collection_classifier!A:A,1,0),0)=A30,1,0)</f>
        <v>0</v>
      </c>
      <c r="J30">
        <f t="shared" si="5"/>
        <v>0</v>
      </c>
      <c r="K30">
        <f t="shared" si="6"/>
        <v>1</v>
      </c>
      <c r="L30">
        <f t="shared" si="7"/>
        <v>0</v>
      </c>
      <c r="M30">
        <f t="shared" si="8"/>
        <v>0</v>
      </c>
    </row>
    <row r="31" spans="1:13" x14ac:dyDescent="0.25">
      <c r="A31" t="s">
        <v>1060</v>
      </c>
      <c r="B31" t="str">
        <f>VLOOKUP(A31,'1st expert'!$A$1:$H$144,8,0)</f>
        <v>Conceptual</v>
      </c>
      <c r="C31" t="str">
        <f>VLOOKUP(A31,'2nd expert'!$A$1:$F$144,3,0)</f>
        <v>Array</v>
      </c>
      <c r="D31" t="str">
        <f>VLOOKUP(A31,'3rd expert'!$A$1:$E$144,3,0)</f>
        <v>Conceptual</v>
      </c>
      <c r="E31">
        <f t="shared" si="1"/>
        <v>0</v>
      </c>
      <c r="F31">
        <f t="shared" si="2"/>
        <v>1</v>
      </c>
      <c r="G31">
        <f t="shared" si="3"/>
        <v>0</v>
      </c>
      <c r="H31">
        <f t="shared" si="4"/>
        <v>0</v>
      </c>
      <c r="I31">
        <f>IF(_xlfn.IFNA(VLOOKUP(A31,Collection_classifier!A:A,1,0),0)=A31,1,0)</f>
        <v>0</v>
      </c>
      <c r="J31">
        <f t="shared" si="5"/>
        <v>0</v>
      </c>
      <c r="K31">
        <f t="shared" si="6"/>
        <v>1</v>
      </c>
      <c r="L31">
        <f t="shared" si="7"/>
        <v>0</v>
      </c>
      <c r="M31">
        <f t="shared" si="8"/>
        <v>0</v>
      </c>
    </row>
    <row r="32" spans="1:13" x14ac:dyDescent="0.25">
      <c r="A32" t="s">
        <v>1061</v>
      </c>
      <c r="B32" t="str">
        <f>VLOOKUP(A32,'1st expert'!$A$1:$H$144,8,0)</f>
        <v>Conceptual</v>
      </c>
      <c r="C32" t="str">
        <f>VLOOKUP(A32,'2nd expert'!$A$1:$F$144,3,0)</f>
        <v>Properties</v>
      </c>
      <c r="D32" t="str">
        <f>VLOOKUP(A32,'3rd expert'!$A$1:$E$144,3,0)</f>
        <v>Conceptual</v>
      </c>
      <c r="E32">
        <f t="shared" si="1"/>
        <v>0</v>
      </c>
      <c r="F32">
        <f t="shared" si="2"/>
        <v>0</v>
      </c>
      <c r="G32">
        <f t="shared" si="3"/>
        <v>0</v>
      </c>
      <c r="H32">
        <f t="shared" si="4"/>
        <v>0</v>
      </c>
      <c r="I32">
        <f>IF(_xlfn.IFNA(VLOOKUP(A32,Collection_classifier!A:A,1,0),0)=A32,1,0)</f>
        <v>0</v>
      </c>
      <c r="J32">
        <f t="shared" si="5"/>
        <v>0</v>
      </c>
      <c r="K32">
        <f t="shared" si="6"/>
        <v>1</v>
      </c>
      <c r="L32">
        <f t="shared" si="7"/>
        <v>0</v>
      </c>
      <c r="M32">
        <f t="shared" si="8"/>
        <v>0</v>
      </c>
    </row>
    <row r="33" spans="1:13" x14ac:dyDescent="0.25">
      <c r="A33" t="s">
        <v>1061</v>
      </c>
      <c r="B33" t="str">
        <f>VLOOKUP(A33,'1st expert'!$A$1:$H$144,8,0)</f>
        <v>Conceptual</v>
      </c>
      <c r="C33" t="str">
        <f>VLOOKUP(A33,'2nd expert'!$A$1:$F$144,3,0)</f>
        <v>Properties</v>
      </c>
      <c r="D33" t="str">
        <f>VLOOKUP(A33,'3rd expert'!$A$1:$E$144,3,0)</f>
        <v>Conceptual</v>
      </c>
      <c r="E33">
        <f t="shared" si="1"/>
        <v>0</v>
      </c>
      <c r="F33">
        <f t="shared" si="2"/>
        <v>0</v>
      </c>
      <c r="G33">
        <f t="shared" si="3"/>
        <v>0</v>
      </c>
      <c r="H33">
        <f t="shared" si="4"/>
        <v>0</v>
      </c>
      <c r="I33">
        <f>IF(_xlfn.IFNA(VLOOKUP(A33,Collection_classifier!A:A,1,0),0)=A33,1,0)</f>
        <v>0</v>
      </c>
      <c r="J33">
        <f t="shared" si="5"/>
        <v>0</v>
      </c>
      <c r="K33">
        <f t="shared" si="6"/>
        <v>1</v>
      </c>
      <c r="L33">
        <f t="shared" si="7"/>
        <v>0</v>
      </c>
      <c r="M33">
        <f t="shared" si="8"/>
        <v>0</v>
      </c>
    </row>
    <row r="34" spans="1:13" x14ac:dyDescent="0.25">
      <c r="A34" t="s">
        <v>1062</v>
      </c>
      <c r="B34" t="str">
        <f>VLOOKUP(A34,'1st expert'!$A$1:$H$144,8,0)</f>
        <v>Conceptual</v>
      </c>
      <c r="C34" t="str">
        <f>VLOOKUP(A34,'2nd expert'!$A$1:$F$144,3,0)</f>
        <v>Properties</v>
      </c>
      <c r="D34" t="str">
        <f>VLOOKUP(A34,'3rd expert'!$A$1:$E$144,3,0)</f>
        <v>Conceptual</v>
      </c>
      <c r="E34">
        <f t="shared" si="1"/>
        <v>0</v>
      </c>
      <c r="F34">
        <f t="shared" si="2"/>
        <v>0</v>
      </c>
      <c r="G34">
        <f t="shared" si="3"/>
        <v>0</v>
      </c>
      <c r="H34">
        <f t="shared" si="4"/>
        <v>0</v>
      </c>
      <c r="I34">
        <f>IF(_xlfn.IFNA(VLOOKUP(A34,Collection_classifier!A:A,1,0),0)=A34,1,0)</f>
        <v>0</v>
      </c>
      <c r="J34">
        <f t="shared" si="5"/>
        <v>0</v>
      </c>
      <c r="K34">
        <f t="shared" si="6"/>
        <v>1</v>
      </c>
      <c r="L34">
        <f t="shared" si="7"/>
        <v>0</v>
      </c>
      <c r="M34">
        <f t="shared" si="8"/>
        <v>0</v>
      </c>
    </row>
    <row r="35" spans="1:13" x14ac:dyDescent="0.25">
      <c r="A35" t="s">
        <v>1063</v>
      </c>
      <c r="B35" t="str">
        <f>VLOOKUP(A35,'1st expert'!$A$1:$H$144,8,0)</f>
        <v>Conceptual</v>
      </c>
      <c r="C35" t="str">
        <f>VLOOKUP(A35,'2nd expert'!$A$1:$F$144,3,0)</f>
        <v>Properties</v>
      </c>
      <c r="D35" t="str">
        <f>VLOOKUP(A35,'3rd expert'!$A$1:$E$144,3,0)</f>
        <v>Conceptual</v>
      </c>
      <c r="E35">
        <f t="shared" si="1"/>
        <v>0</v>
      </c>
      <c r="F35">
        <f t="shared" si="2"/>
        <v>0</v>
      </c>
      <c r="G35">
        <f t="shared" si="3"/>
        <v>0</v>
      </c>
      <c r="H35">
        <f t="shared" si="4"/>
        <v>0</v>
      </c>
      <c r="I35">
        <f>IF(_xlfn.IFNA(VLOOKUP(A35,Collection_classifier!A:A,1,0),0)=A35,1,0)</f>
        <v>0</v>
      </c>
      <c r="J35">
        <f t="shared" si="5"/>
        <v>0</v>
      </c>
      <c r="K35">
        <f t="shared" si="6"/>
        <v>1</v>
      </c>
      <c r="L35">
        <f t="shared" si="7"/>
        <v>0</v>
      </c>
      <c r="M35">
        <f t="shared" si="8"/>
        <v>0</v>
      </c>
    </row>
    <row r="36" spans="1:13" x14ac:dyDescent="0.25">
      <c r="A36" t="s">
        <v>1064</v>
      </c>
      <c r="B36" t="str">
        <f>VLOOKUP(A36,'1st expert'!$A$1:$H$144,8,0)</f>
        <v>Array; Results</v>
      </c>
      <c r="C36" t="str">
        <f>VLOOKUP(A36,'2nd expert'!$A$1:$F$144,3,0)</f>
        <v>Array;Results</v>
      </c>
      <c r="D36" t="str">
        <f>VLOOKUP(A36,'3rd expert'!$A$1:$E$144,3,0)</f>
        <v>Results</v>
      </c>
      <c r="E36">
        <f t="shared" si="1"/>
        <v>1</v>
      </c>
      <c r="F36">
        <f t="shared" si="2"/>
        <v>1</v>
      </c>
      <c r="G36">
        <f t="shared" si="3"/>
        <v>0</v>
      </c>
      <c r="H36">
        <f t="shared" si="4"/>
        <v>1</v>
      </c>
      <c r="I36">
        <f>IF(_xlfn.IFNA(VLOOKUP(A36,Collection_classifier!A:A,1,0),0)=A36,1,0)</f>
        <v>1</v>
      </c>
      <c r="J36">
        <f t="shared" si="5"/>
        <v>1</v>
      </c>
      <c r="K36">
        <f t="shared" si="6"/>
        <v>0</v>
      </c>
      <c r="L36">
        <f t="shared" si="7"/>
        <v>0</v>
      </c>
      <c r="M36">
        <f t="shared" si="8"/>
        <v>0</v>
      </c>
    </row>
    <row r="37" spans="1:13" x14ac:dyDescent="0.25">
      <c r="A37" t="s">
        <v>1059</v>
      </c>
      <c r="B37" t="str">
        <f>VLOOKUP(A37,'1st expert'!$A$1:$H$144,8,0)</f>
        <v>Results</v>
      </c>
      <c r="C37" t="str">
        <f>VLOOKUP(A37,'2nd expert'!$A$1:$F$144,3,0)</f>
        <v>Result;Status</v>
      </c>
      <c r="D37" t="str">
        <f>VLOOKUP(A37,'3rd expert'!$A$1:$E$144,3,0)</f>
        <v>Results</v>
      </c>
      <c r="E37">
        <f t="shared" si="1"/>
        <v>0</v>
      </c>
      <c r="F37">
        <f t="shared" si="2"/>
        <v>0</v>
      </c>
      <c r="G37">
        <f t="shared" si="3"/>
        <v>0</v>
      </c>
      <c r="H37">
        <f t="shared" si="4"/>
        <v>0</v>
      </c>
      <c r="I37">
        <f>IF(_xlfn.IFNA(VLOOKUP(A37,Collection_classifier!A:A,1,0),0)=A37,1,0)</f>
        <v>0</v>
      </c>
      <c r="J37">
        <f t="shared" si="5"/>
        <v>0</v>
      </c>
      <c r="K37">
        <f t="shared" si="6"/>
        <v>1</v>
      </c>
      <c r="L37">
        <f t="shared" si="7"/>
        <v>0</v>
      </c>
      <c r="M37">
        <f t="shared" si="8"/>
        <v>0</v>
      </c>
    </row>
    <row r="38" spans="1:13" x14ac:dyDescent="0.25">
      <c r="A38" t="s">
        <v>1065</v>
      </c>
      <c r="B38" t="str">
        <f>VLOOKUP(A38,'1st expert'!$A$1:$H$144,8,0)</f>
        <v>Conceptual</v>
      </c>
      <c r="C38" t="str">
        <f>VLOOKUP(A38,'2nd expert'!$A$1:$F$144,3,0)</f>
        <v>Operation;Result</v>
      </c>
      <c r="D38" t="str">
        <f>VLOOKUP(A38,'3rd expert'!$A$1:$E$144,3,0)</f>
        <v>Results</v>
      </c>
      <c r="E38">
        <f t="shared" si="1"/>
        <v>0</v>
      </c>
      <c r="F38">
        <f t="shared" si="2"/>
        <v>0</v>
      </c>
      <c r="G38">
        <f t="shared" si="3"/>
        <v>0</v>
      </c>
      <c r="H38">
        <f t="shared" si="4"/>
        <v>0</v>
      </c>
      <c r="I38">
        <f>IF(_xlfn.IFNA(VLOOKUP(A38,Collection_classifier!A:A,1,0),0)=A38,1,0)</f>
        <v>0</v>
      </c>
      <c r="J38">
        <f t="shared" si="5"/>
        <v>0</v>
      </c>
      <c r="K38">
        <f t="shared" si="6"/>
        <v>1</v>
      </c>
      <c r="L38">
        <f t="shared" si="7"/>
        <v>0</v>
      </c>
      <c r="M38">
        <f t="shared" si="8"/>
        <v>0</v>
      </c>
    </row>
    <row r="39" spans="1:13" x14ac:dyDescent="0.25">
      <c r="A39" t="s">
        <v>1066</v>
      </c>
      <c r="B39" t="str">
        <f>VLOOKUP(A39,'1st expert'!$A$1:$H$144,8,0)</f>
        <v>Conceptual</v>
      </c>
      <c r="C39" t="str">
        <f>VLOOKUP(A39,'2nd expert'!$A$1:$F$144,3,0)</f>
        <v>Conceptual</v>
      </c>
      <c r="D39" t="str">
        <f>VLOOKUP(A39,'3rd expert'!$A$1:$E$144,3,0)</f>
        <v>Conceptual</v>
      </c>
      <c r="E39">
        <f t="shared" si="1"/>
        <v>0</v>
      </c>
      <c r="F39">
        <f t="shared" si="2"/>
        <v>0</v>
      </c>
      <c r="G39">
        <f t="shared" si="3"/>
        <v>0</v>
      </c>
      <c r="H39">
        <f t="shared" si="4"/>
        <v>0</v>
      </c>
      <c r="I39">
        <f>IF(_xlfn.IFNA(VLOOKUP(A39,Collection_classifier!A:A,1,0),0)=A39,1,0)</f>
        <v>0</v>
      </c>
      <c r="J39">
        <f t="shared" si="5"/>
        <v>0</v>
      </c>
      <c r="K39">
        <f t="shared" si="6"/>
        <v>1</v>
      </c>
      <c r="L39">
        <f t="shared" si="7"/>
        <v>0</v>
      </c>
      <c r="M39">
        <f t="shared" si="8"/>
        <v>0</v>
      </c>
    </row>
    <row r="40" spans="1:13" x14ac:dyDescent="0.25">
      <c r="A40" t="s">
        <v>1067</v>
      </c>
      <c r="B40" t="str">
        <f>VLOOKUP(A40,'1st expert'!$A$1:$H$144,8,0)</f>
        <v>Conceptual</v>
      </c>
      <c r="C40" t="str">
        <f>VLOOKUP(A40,'2nd expert'!$A$1:$F$144,3,0)</f>
        <v>Conceptual</v>
      </c>
      <c r="D40" t="str">
        <f>VLOOKUP(A40,'3rd expert'!$A$1:$E$144,3,0)</f>
        <v>Conceptual</v>
      </c>
      <c r="E40">
        <f t="shared" si="1"/>
        <v>0</v>
      </c>
      <c r="F40">
        <f t="shared" si="2"/>
        <v>0</v>
      </c>
      <c r="G40">
        <f t="shared" si="3"/>
        <v>0</v>
      </c>
      <c r="H40">
        <f t="shared" si="4"/>
        <v>0</v>
      </c>
      <c r="I40">
        <f>IF(_xlfn.IFNA(VLOOKUP(A40,Collection_classifier!A:A,1,0),0)=A40,1,0)</f>
        <v>0</v>
      </c>
      <c r="J40">
        <f t="shared" si="5"/>
        <v>0</v>
      </c>
      <c r="K40">
        <f t="shared" si="6"/>
        <v>1</v>
      </c>
      <c r="L40">
        <f t="shared" si="7"/>
        <v>0</v>
      </c>
      <c r="M40">
        <f t="shared" si="8"/>
        <v>0</v>
      </c>
    </row>
    <row r="41" spans="1:13" x14ac:dyDescent="0.25">
      <c r="A41" t="s">
        <v>1068</v>
      </c>
      <c r="B41" t="str">
        <f>VLOOKUP(A41,'1st expert'!$A$1:$H$144,8,0)</f>
        <v>Array; Results</v>
      </c>
      <c r="C41" t="str">
        <f>VLOOKUP(A41,'2nd expert'!$A$1:$F$144,3,0)</f>
        <v>Array;Results</v>
      </c>
      <c r="D41" t="str">
        <f>VLOOKUP(A41,'3rd expert'!$A$1:$E$144,3,0)</f>
        <v>Results</v>
      </c>
      <c r="E41">
        <f t="shared" si="1"/>
        <v>1</v>
      </c>
      <c r="F41">
        <f t="shared" si="2"/>
        <v>1</v>
      </c>
      <c r="G41">
        <f t="shared" si="3"/>
        <v>0</v>
      </c>
      <c r="H41">
        <f t="shared" si="4"/>
        <v>1</v>
      </c>
      <c r="I41">
        <f>IF(_xlfn.IFNA(VLOOKUP(A41,Collection_classifier!A:A,1,0),0)=A41,1,0)</f>
        <v>0</v>
      </c>
      <c r="J41">
        <f t="shared" si="5"/>
        <v>0</v>
      </c>
      <c r="K41">
        <f t="shared" si="6"/>
        <v>0</v>
      </c>
      <c r="L41">
        <f t="shared" si="7"/>
        <v>0</v>
      </c>
      <c r="M41">
        <f t="shared" si="8"/>
        <v>1</v>
      </c>
    </row>
    <row r="42" spans="1:13" x14ac:dyDescent="0.25">
      <c r="A42" t="s">
        <v>1069</v>
      </c>
      <c r="B42" t="str">
        <f>VLOOKUP(A42,'1st expert'!$A$1:$H$144,8,0)</f>
        <v>Conceptual</v>
      </c>
      <c r="C42" t="str">
        <f>VLOOKUP(A42,'2nd expert'!$A$1:$F$144,3,0)</f>
        <v>Conceptual</v>
      </c>
      <c r="D42" t="str">
        <f>VLOOKUP(A42,'3rd expert'!$A$1:$E$144,3,0)</f>
        <v>Conceptual</v>
      </c>
      <c r="E42">
        <f t="shared" si="1"/>
        <v>0</v>
      </c>
      <c r="F42">
        <f t="shared" si="2"/>
        <v>0</v>
      </c>
      <c r="G42">
        <f t="shared" si="3"/>
        <v>0</v>
      </c>
      <c r="H42">
        <f t="shared" si="4"/>
        <v>0</v>
      </c>
      <c r="I42">
        <f>IF(_xlfn.IFNA(VLOOKUP(A42,Collection_classifier!A:A,1,0),0)=A42,1,0)</f>
        <v>0</v>
      </c>
      <c r="J42">
        <f t="shared" si="5"/>
        <v>0</v>
      </c>
      <c r="K42">
        <f t="shared" si="6"/>
        <v>1</v>
      </c>
      <c r="L42">
        <f t="shared" si="7"/>
        <v>0</v>
      </c>
      <c r="M42">
        <f t="shared" si="8"/>
        <v>0</v>
      </c>
    </row>
    <row r="43" spans="1:13" x14ac:dyDescent="0.25">
      <c r="A43" t="s">
        <v>1070</v>
      </c>
      <c r="B43" t="str">
        <f>VLOOKUP(A43,'1st expert'!$A$1:$H$144,8,0)</f>
        <v>Conceptual</v>
      </c>
      <c r="C43" t="str">
        <f>VLOOKUP(A43,'2nd expert'!$A$1:$F$144,3,0)</f>
        <v>Conceptual</v>
      </c>
      <c r="D43" t="str">
        <f>VLOOKUP(A43,'3rd expert'!$A$1:$E$144,3,0)</f>
        <v>Conceptual</v>
      </c>
      <c r="E43">
        <f t="shared" si="1"/>
        <v>0</v>
      </c>
      <c r="F43">
        <f t="shared" si="2"/>
        <v>0</v>
      </c>
      <c r="G43">
        <f t="shared" si="3"/>
        <v>0</v>
      </c>
      <c r="H43">
        <f t="shared" si="4"/>
        <v>0</v>
      </c>
      <c r="I43">
        <f>IF(_xlfn.IFNA(VLOOKUP(A43,Collection_classifier!A:A,1,0),0)=A43,1,0)</f>
        <v>0</v>
      </c>
      <c r="J43">
        <f t="shared" si="5"/>
        <v>0</v>
      </c>
      <c r="K43">
        <f t="shared" si="6"/>
        <v>1</v>
      </c>
      <c r="L43">
        <f t="shared" si="7"/>
        <v>0</v>
      </c>
      <c r="M43">
        <f t="shared" si="8"/>
        <v>0</v>
      </c>
    </row>
    <row r="44" spans="1:13" x14ac:dyDescent="0.25">
      <c r="A44" t="s">
        <v>1071</v>
      </c>
      <c r="B44" t="str">
        <f>VLOOKUP(A44,'1st expert'!$A$1:$H$144,8,0)</f>
        <v>Conceptual</v>
      </c>
      <c r="C44" t="str">
        <f>VLOOKUP(A44,'2nd expert'!$A$1:$F$144,3,0)</f>
        <v>Conceptual</v>
      </c>
      <c r="D44" t="str">
        <f>VLOOKUP(A44,'3rd expert'!$A$1:$E$144,3,0)</f>
        <v>Conceptual</v>
      </c>
      <c r="E44">
        <f t="shared" si="1"/>
        <v>0</v>
      </c>
      <c r="F44">
        <f t="shared" si="2"/>
        <v>0</v>
      </c>
      <c r="G44">
        <f t="shared" si="3"/>
        <v>0</v>
      </c>
      <c r="H44">
        <f t="shared" si="4"/>
        <v>0</v>
      </c>
      <c r="I44">
        <f>IF(_xlfn.IFNA(VLOOKUP(A44,Collection_classifier!A:A,1,0),0)=A44,1,0)</f>
        <v>0</v>
      </c>
      <c r="J44">
        <f t="shared" si="5"/>
        <v>0</v>
      </c>
      <c r="K44">
        <f t="shared" si="6"/>
        <v>1</v>
      </c>
      <c r="L44">
        <f t="shared" si="7"/>
        <v>0</v>
      </c>
      <c r="M44">
        <f t="shared" si="8"/>
        <v>0</v>
      </c>
    </row>
    <row r="45" spans="1:13" x14ac:dyDescent="0.25">
      <c r="A45" t="s">
        <v>1072</v>
      </c>
      <c r="B45" t="str">
        <f>VLOOKUP(A45,'1st expert'!$A$1:$H$144,8,0)</f>
        <v>Status</v>
      </c>
      <c r="C45" t="str">
        <f>VLOOKUP(A45,'2nd expert'!$A$1:$F$144,3,0)</f>
        <v>Result</v>
      </c>
      <c r="D45" t="str">
        <f>VLOOKUP(A45,'3rd expert'!$A$1:$E$144,3,0)</f>
        <v>Results</v>
      </c>
      <c r="E45">
        <f t="shared" si="1"/>
        <v>0</v>
      </c>
      <c r="F45">
        <f t="shared" si="2"/>
        <v>0</v>
      </c>
      <c r="G45">
        <f t="shared" si="3"/>
        <v>0</v>
      </c>
      <c r="H45">
        <f t="shared" si="4"/>
        <v>0</v>
      </c>
      <c r="I45">
        <f>IF(_xlfn.IFNA(VLOOKUP(A45,Collection_classifier!A:A,1,0),0)=A45,1,0)</f>
        <v>0</v>
      </c>
      <c r="J45">
        <f t="shared" si="5"/>
        <v>0</v>
      </c>
      <c r="K45">
        <f t="shared" si="6"/>
        <v>1</v>
      </c>
      <c r="L45">
        <f t="shared" si="7"/>
        <v>0</v>
      </c>
      <c r="M45">
        <f t="shared" si="8"/>
        <v>0</v>
      </c>
    </row>
    <row r="46" spans="1:13" x14ac:dyDescent="0.25">
      <c r="A46" t="s">
        <v>1073</v>
      </c>
      <c r="B46" t="str">
        <f>VLOOKUP(A46,'1st expert'!$A$1:$H$144,8,0)</f>
        <v>Conceptual</v>
      </c>
      <c r="C46" t="str">
        <f>VLOOKUP(A46,'2nd expert'!$A$1:$F$144,3,0)</f>
        <v>Conceptual</v>
      </c>
      <c r="D46" t="str">
        <f>VLOOKUP(A46,'3rd expert'!$A$1:$E$144,3,0)</f>
        <v>Conceptual</v>
      </c>
      <c r="E46">
        <f t="shared" si="1"/>
        <v>0</v>
      </c>
      <c r="F46">
        <f t="shared" si="2"/>
        <v>0</v>
      </c>
      <c r="G46">
        <f t="shared" si="3"/>
        <v>0</v>
      </c>
      <c r="H46">
        <f t="shared" si="4"/>
        <v>0</v>
      </c>
      <c r="I46">
        <f>IF(_xlfn.IFNA(VLOOKUP(A46,Collection_classifier!A:A,1,0),0)=A46,1,0)</f>
        <v>0</v>
      </c>
      <c r="J46">
        <f t="shared" si="5"/>
        <v>0</v>
      </c>
      <c r="K46">
        <f t="shared" si="6"/>
        <v>1</v>
      </c>
      <c r="L46">
        <f t="shared" si="7"/>
        <v>0</v>
      </c>
      <c r="M46">
        <f t="shared" si="8"/>
        <v>0</v>
      </c>
    </row>
    <row r="47" spans="1:13" x14ac:dyDescent="0.25">
      <c r="A47" t="s">
        <v>1074</v>
      </c>
      <c r="B47" t="str">
        <f>VLOOKUP(A47,'1st expert'!$A$1:$H$144,8,0)</f>
        <v>Conceptual</v>
      </c>
      <c r="C47" t="str">
        <f>VLOOKUP(A47,'2nd expert'!$A$1:$F$144,3,0)</f>
        <v>Operation</v>
      </c>
      <c r="D47" t="str">
        <f>VLOOKUP(A47,'3rd expert'!$A$1:$E$144,3,0)</f>
        <v>Conceptual</v>
      </c>
      <c r="E47">
        <f t="shared" si="1"/>
        <v>0</v>
      </c>
      <c r="F47">
        <f t="shared" si="2"/>
        <v>0</v>
      </c>
      <c r="G47">
        <f t="shared" si="3"/>
        <v>0</v>
      </c>
      <c r="H47">
        <f t="shared" si="4"/>
        <v>0</v>
      </c>
      <c r="I47">
        <f>IF(_xlfn.IFNA(VLOOKUP(A47,Collection_classifier!A:A,1,0),0)=A47,1,0)</f>
        <v>0</v>
      </c>
      <c r="J47">
        <f t="shared" si="5"/>
        <v>0</v>
      </c>
      <c r="K47">
        <f t="shared" si="6"/>
        <v>1</v>
      </c>
      <c r="L47">
        <f t="shared" si="7"/>
        <v>0</v>
      </c>
      <c r="M47">
        <f t="shared" si="8"/>
        <v>0</v>
      </c>
    </row>
    <row r="48" spans="1:13" x14ac:dyDescent="0.25">
      <c r="A48" t="s">
        <v>1075</v>
      </c>
      <c r="B48" t="str">
        <f>VLOOKUP(A48,'1st expert'!$A$1:$H$144,8,0)</f>
        <v>Conceptual</v>
      </c>
      <c r="C48" t="str">
        <f>VLOOKUP(A48,'2nd expert'!$A$1:$F$144,3,0)</f>
        <v>Array;Properties</v>
      </c>
      <c r="D48" t="str">
        <f>VLOOKUP(A48,'3rd expert'!$A$1:$E$144,3,0)</f>
        <v>Array</v>
      </c>
      <c r="E48">
        <f t="shared" si="1"/>
        <v>0</v>
      </c>
      <c r="F48">
        <f t="shared" si="2"/>
        <v>1</v>
      </c>
      <c r="G48">
        <f t="shared" si="3"/>
        <v>1</v>
      </c>
      <c r="H48">
        <f t="shared" si="4"/>
        <v>1</v>
      </c>
      <c r="I48">
        <f>IF(_xlfn.IFNA(VLOOKUP(A48,Collection_classifier!A:A,1,0),0)=A48,1,0)</f>
        <v>0</v>
      </c>
      <c r="J48">
        <f t="shared" si="5"/>
        <v>0</v>
      </c>
      <c r="K48">
        <f t="shared" si="6"/>
        <v>0</v>
      </c>
      <c r="L48">
        <f t="shared" si="7"/>
        <v>0</v>
      </c>
      <c r="M48">
        <f t="shared" si="8"/>
        <v>1</v>
      </c>
    </row>
    <row r="49" spans="1:13" x14ac:dyDescent="0.25">
      <c r="A49" t="s">
        <v>1076</v>
      </c>
      <c r="B49" t="str">
        <f>VLOOKUP(A49,'1st expert'!$A$1:$H$144,8,0)</f>
        <v>Array</v>
      </c>
      <c r="C49" t="str">
        <f>VLOOKUP(A49,'2nd expert'!$A$1:$F$144,3,0)</f>
        <v>Conceptual</v>
      </c>
      <c r="D49" t="str">
        <f>VLOOKUP(A49,'3rd expert'!$A$1:$E$144,3,0)</f>
        <v>Conceptual</v>
      </c>
      <c r="E49">
        <f t="shared" si="1"/>
        <v>1</v>
      </c>
      <c r="F49">
        <f t="shared" si="2"/>
        <v>0</v>
      </c>
      <c r="G49">
        <f t="shared" si="3"/>
        <v>0</v>
      </c>
      <c r="H49">
        <f t="shared" si="4"/>
        <v>0</v>
      </c>
      <c r="I49">
        <f>IF(_xlfn.IFNA(VLOOKUP(A49,Collection_classifier!A:A,1,0),0)=A49,1,0)</f>
        <v>0</v>
      </c>
      <c r="J49">
        <f t="shared" si="5"/>
        <v>0</v>
      </c>
      <c r="K49">
        <f t="shared" si="6"/>
        <v>1</v>
      </c>
      <c r="L49">
        <f t="shared" si="7"/>
        <v>0</v>
      </c>
      <c r="M49">
        <f t="shared" si="8"/>
        <v>0</v>
      </c>
    </row>
    <row r="50" spans="1:13" x14ac:dyDescent="0.25">
      <c r="A50" t="s">
        <v>1077</v>
      </c>
      <c r="B50" t="str">
        <f>VLOOKUP(A50,'1st expert'!$A$1:$H$144,8,0)</f>
        <v>Conceptual</v>
      </c>
      <c r="C50" t="str">
        <f>VLOOKUP(A50,'2nd expert'!$A$1:$F$144,3,0)</f>
        <v>Properties</v>
      </c>
      <c r="D50" t="str">
        <f>VLOOKUP(A50,'3rd expert'!$A$1:$E$144,3,0)</f>
        <v>Conceptual</v>
      </c>
      <c r="E50">
        <f t="shared" si="1"/>
        <v>0</v>
      </c>
      <c r="F50">
        <f t="shared" si="2"/>
        <v>0</v>
      </c>
      <c r="G50">
        <f t="shared" si="3"/>
        <v>0</v>
      </c>
      <c r="H50">
        <f t="shared" si="4"/>
        <v>0</v>
      </c>
      <c r="I50">
        <f>IF(_xlfn.IFNA(VLOOKUP(A50,Collection_classifier!A:A,1,0),0)=A50,1,0)</f>
        <v>0</v>
      </c>
      <c r="J50">
        <f t="shared" si="5"/>
        <v>0</v>
      </c>
      <c r="K50">
        <f t="shared" si="6"/>
        <v>1</v>
      </c>
      <c r="L50">
        <f t="shared" si="7"/>
        <v>0</v>
      </c>
      <c r="M50">
        <f t="shared" si="8"/>
        <v>0</v>
      </c>
    </row>
    <row r="51" spans="1:13" x14ac:dyDescent="0.25">
      <c r="A51" t="s">
        <v>1078</v>
      </c>
      <c r="B51" t="str">
        <f>VLOOKUP(A51,'1st expert'!$A$1:$H$144,8,0)</f>
        <v>Conceptual</v>
      </c>
      <c r="C51" t="str">
        <f>VLOOKUP(A51,'2nd expert'!$A$1:$F$144,3,0)</f>
        <v>Properties</v>
      </c>
      <c r="D51" t="str">
        <f>VLOOKUP(A51,'3rd expert'!$A$1:$E$144,3,0)</f>
        <v>Conceptual</v>
      </c>
      <c r="E51">
        <f t="shared" si="1"/>
        <v>0</v>
      </c>
      <c r="F51">
        <f t="shared" si="2"/>
        <v>0</v>
      </c>
      <c r="G51">
        <f t="shared" si="3"/>
        <v>0</v>
      </c>
      <c r="H51">
        <f t="shared" si="4"/>
        <v>0</v>
      </c>
      <c r="I51">
        <f>IF(_xlfn.IFNA(VLOOKUP(A51,Collection_classifier!A:A,1,0),0)=A51,1,0)</f>
        <v>0</v>
      </c>
      <c r="J51">
        <f t="shared" si="5"/>
        <v>0</v>
      </c>
      <c r="K51">
        <f t="shared" si="6"/>
        <v>1</v>
      </c>
      <c r="L51">
        <f t="shared" si="7"/>
        <v>0</v>
      </c>
      <c r="M51">
        <f t="shared" si="8"/>
        <v>0</v>
      </c>
    </row>
    <row r="52" spans="1:13" x14ac:dyDescent="0.25">
      <c r="A52" t="s">
        <v>1079</v>
      </c>
      <c r="B52" t="str">
        <f>VLOOKUP(A52,'1st expert'!$A$1:$H$144,8,0)</f>
        <v>Properties</v>
      </c>
      <c r="C52" t="str">
        <f>VLOOKUP(A52,'2nd expert'!$A$1:$F$144,3,0)</f>
        <v>Properties</v>
      </c>
      <c r="D52" t="str">
        <f>VLOOKUP(A52,'3rd expert'!$A$1:$E$144,3,0)</f>
        <v>Properties</v>
      </c>
      <c r="E52">
        <f t="shared" si="1"/>
        <v>0</v>
      </c>
      <c r="F52">
        <f t="shared" si="2"/>
        <v>0</v>
      </c>
      <c r="G52">
        <f t="shared" si="3"/>
        <v>0</v>
      </c>
      <c r="H52">
        <f t="shared" si="4"/>
        <v>0</v>
      </c>
      <c r="I52">
        <f>IF(_xlfn.IFNA(VLOOKUP(A52,Collection_classifier!A:A,1,0),0)=A52,1,0)</f>
        <v>0</v>
      </c>
      <c r="J52">
        <f t="shared" si="5"/>
        <v>0</v>
      </c>
      <c r="K52">
        <f t="shared" si="6"/>
        <v>1</v>
      </c>
      <c r="L52">
        <f t="shared" si="7"/>
        <v>0</v>
      </c>
      <c r="M52">
        <f t="shared" si="8"/>
        <v>0</v>
      </c>
    </row>
    <row r="53" spans="1:13" x14ac:dyDescent="0.25">
      <c r="A53" t="s">
        <v>1080</v>
      </c>
      <c r="B53" t="str">
        <f>VLOOKUP(A53,'1st expert'!$A$1:$H$144,8,0)</f>
        <v>Conceptual</v>
      </c>
      <c r="C53" t="str">
        <f>VLOOKUP(A53,'2nd expert'!$A$1:$F$144,3,0)</f>
        <v>Properties</v>
      </c>
      <c r="D53" t="str">
        <f>VLOOKUP(A53,'3rd expert'!$A$1:$E$144,3,0)</f>
        <v>Conceptual</v>
      </c>
      <c r="E53">
        <f t="shared" si="1"/>
        <v>0</v>
      </c>
      <c r="F53">
        <f t="shared" si="2"/>
        <v>0</v>
      </c>
      <c r="G53">
        <f t="shared" si="3"/>
        <v>0</v>
      </c>
      <c r="H53">
        <f t="shared" si="4"/>
        <v>0</v>
      </c>
      <c r="I53">
        <f>IF(_xlfn.IFNA(VLOOKUP(A53,Collection_classifier!A:A,1,0),0)=A53,1,0)</f>
        <v>0</v>
      </c>
      <c r="J53">
        <f t="shared" si="5"/>
        <v>0</v>
      </c>
      <c r="K53">
        <f t="shared" si="6"/>
        <v>1</v>
      </c>
      <c r="L53">
        <f t="shared" si="7"/>
        <v>0</v>
      </c>
      <c r="M53">
        <f t="shared" si="8"/>
        <v>0</v>
      </c>
    </row>
    <row r="54" spans="1:13" x14ac:dyDescent="0.25">
      <c r="A54" t="s">
        <v>1081</v>
      </c>
      <c r="B54" t="str">
        <f>VLOOKUP(A54,'1st expert'!$A$1:$H$144,8,0)</f>
        <v>Conceptual</v>
      </c>
      <c r="C54" t="str">
        <f>VLOOKUP(A54,'2nd expert'!$A$1:$F$144,3,0)</f>
        <v>Properties</v>
      </c>
      <c r="D54" t="str">
        <f>VLOOKUP(A54,'3rd expert'!$A$1:$E$144,3,0)</f>
        <v>Conceptual</v>
      </c>
      <c r="E54">
        <f t="shared" si="1"/>
        <v>0</v>
      </c>
      <c r="F54">
        <f t="shared" si="2"/>
        <v>0</v>
      </c>
      <c r="G54">
        <f t="shared" si="3"/>
        <v>0</v>
      </c>
      <c r="H54">
        <f t="shared" si="4"/>
        <v>0</v>
      </c>
      <c r="I54">
        <f>IF(_xlfn.IFNA(VLOOKUP(A54,Collection_classifier!A:A,1,0),0)=A54,1,0)</f>
        <v>0</v>
      </c>
      <c r="J54">
        <f t="shared" si="5"/>
        <v>0</v>
      </c>
      <c r="K54">
        <f t="shared" si="6"/>
        <v>1</v>
      </c>
      <c r="L54">
        <f t="shared" si="7"/>
        <v>0</v>
      </c>
      <c r="M54">
        <f t="shared" si="8"/>
        <v>0</v>
      </c>
    </row>
    <row r="55" spans="1:13" x14ac:dyDescent="0.25">
      <c r="A55" t="s">
        <v>1082</v>
      </c>
      <c r="B55" t="str">
        <f>VLOOKUP(A55,'1st expert'!$A$1:$H$144,8,0)</f>
        <v>Conceptual</v>
      </c>
      <c r="C55" t="str">
        <f>VLOOKUP(A55,'2nd expert'!$A$1:$F$144,3,0)</f>
        <v>Array;Properties</v>
      </c>
      <c r="D55" t="str">
        <f>VLOOKUP(A55,'3rd expert'!$A$1:$E$144,3,0)</f>
        <v>Properties ; Array</v>
      </c>
      <c r="E55">
        <f t="shared" si="1"/>
        <v>0</v>
      </c>
      <c r="F55">
        <f t="shared" si="2"/>
        <v>1</v>
      </c>
      <c r="G55">
        <f t="shared" si="3"/>
        <v>1</v>
      </c>
      <c r="H55">
        <f t="shared" si="4"/>
        <v>1</v>
      </c>
      <c r="I55">
        <f>IF(_xlfn.IFNA(VLOOKUP(A55,Collection_classifier!A:A,1,0),0)=A55,1,0)</f>
        <v>0</v>
      </c>
      <c r="J55">
        <f t="shared" si="5"/>
        <v>0</v>
      </c>
      <c r="K55">
        <f t="shared" si="6"/>
        <v>0</v>
      </c>
      <c r="L55">
        <f t="shared" si="7"/>
        <v>0</v>
      </c>
      <c r="M55">
        <f t="shared" si="8"/>
        <v>1</v>
      </c>
    </row>
    <row r="56" spans="1:13" x14ac:dyDescent="0.25">
      <c r="A56" t="s">
        <v>1080</v>
      </c>
      <c r="B56" t="str">
        <f>VLOOKUP(A56,'1st expert'!$A$1:$H$144,8,0)</f>
        <v>Conceptual</v>
      </c>
      <c r="C56" t="str">
        <f>VLOOKUP(A56,'2nd expert'!$A$1:$F$144,3,0)</f>
        <v>Properties</v>
      </c>
      <c r="D56" t="str">
        <f>VLOOKUP(A56,'3rd expert'!$A$1:$E$144,3,0)</f>
        <v>Conceptual</v>
      </c>
      <c r="E56">
        <f t="shared" si="1"/>
        <v>0</v>
      </c>
      <c r="F56">
        <f t="shared" si="2"/>
        <v>0</v>
      </c>
      <c r="G56">
        <f t="shared" si="3"/>
        <v>0</v>
      </c>
      <c r="H56">
        <f t="shared" si="4"/>
        <v>0</v>
      </c>
      <c r="I56">
        <f>IF(_xlfn.IFNA(VLOOKUP(A56,Collection_classifier!A:A,1,0),0)=A56,1,0)</f>
        <v>0</v>
      </c>
      <c r="J56">
        <f t="shared" si="5"/>
        <v>0</v>
      </c>
      <c r="K56">
        <f t="shared" si="6"/>
        <v>1</v>
      </c>
      <c r="L56">
        <f t="shared" si="7"/>
        <v>0</v>
      </c>
      <c r="M56">
        <f t="shared" si="8"/>
        <v>0</v>
      </c>
    </row>
    <row r="57" spans="1:13" x14ac:dyDescent="0.25">
      <c r="A57" t="s">
        <v>1075</v>
      </c>
      <c r="B57" t="str">
        <f>VLOOKUP(A57,'1st expert'!$A$1:$H$144,8,0)</f>
        <v>Conceptual</v>
      </c>
      <c r="C57" t="str">
        <f>VLOOKUP(A57,'2nd expert'!$A$1:$F$144,3,0)</f>
        <v>Array;Properties</v>
      </c>
      <c r="D57" t="str">
        <f>VLOOKUP(A57,'3rd expert'!$A$1:$E$144,3,0)</f>
        <v>Array</v>
      </c>
      <c r="E57">
        <f t="shared" si="1"/>
        <v>0</v>
      </c>
      <c r="F57">
        <f t="shared" si="2"/>
        <v>1</v>
      </c>
      <c r="G57">
        <f t="shared" si="3"/>
        <v>1</v>
      </c>
      <c r="H57">
        <f t="shared" si="4"/>
        <v>1</v>
      </c>
      <c r="I57">
        <f>IF(_xlfn.IFNA(VLOOKUP(A57,Collection_classifier!A:A,1,0),0)=A57,1,0)</f>
        <v>0</v>
      </c>
      <c r="J57">
        <f t="shared" si="5"/>
        <v>0</v>
      </c>
      <c r="K57">
        <f t="shared" si="6"/>
        <v>0</v>
      </c>
      <c r="L57">
        <f t="shared" si="7"/>
        <v>0</v>
      </c>
      <c r="M57">
        <f t="shared" si="8"/>
        <v>1</v>
      </c>
    </row>
    <row r="58" spans="1:13" x14ac:dyDescent="0.25">
      <c r="A58" t="s">
        <v>1083</v>
      </c>
      <c r="B58" t="str">
        <f>VLOOKUP(A58,'1st expert'!$A$1:$H$144,8,0)</f>
        <v>Conceptual</v>
      </c>
      <c r="C58" t="str">
        <f>VLOOKUP(A58,'2nd expert'!$A$1:$F$144,3,0)</f>
        <v>Properties</v>
      </c>
      <c r="D58" t="str">
        <f>VLOOKUP(A58,'3rd expert'!$A$1:$E$144,3,0)</f>
        <v>Properties</v>
      </c>
      <c r="E58">
        <f t="shared" si="1"/>
        <v>0</v>
      </c>
      <c r="F58">
        <f t="shared" si="2"/>
        <v>0</v>
      </c>
      <c r="G58">
        <f t="shared" si="3"/>
        <v>0</v>
      </c>
      <c r="H58">
        <f t="shared" si="4"/>
        <v>0</v>
      </c>
      <c r="I58">
        <f>IF(_xlfn.IFNA(VLOOKUP(A58,Collection_classifier!A:A,1,0),0)=A58,1,0)</f>
        <v>0</v>
      </c>
      <c r="J58">
        <f t="shared" si="5"/>
        <v>0</v>
      </c>
      <c r="K58">
        <f t="shared" si="6"/>
        <v>1</v>
      </c>
      <c r="L58">
        <f t="shared" si="7"/>
        <v>0</v>
      </c>
      <c r="M58">
        <f t="shared" si="8"/>
        <v>0</v>
      </c>
    </row>
    <row r="59" spans="1:13" x14ac:dyDescent="0.25">
      <c r="A59" t="s">
        <v>1084</v>
      </c>
      <c r="B59" t="str">
        <f>VLOOKUP(A59,'1st expert'!$A$1:$H$144,8,0)</f>
        <v>Conceptual</v>
      </c>
      <c r="C59" t="str">
        <f>VLOOKUP(A59,'2nd expert'!$A$1:$F$144,3,0)</f>
        <v>Operation</v>
      </c>
      <c r="D59" t="str">
        <f>VLOOKUP(A59,'3rd expert'!$A$1:$E$144,3,0)</f>
        <v>Properties</v>
      </c>
      <c r="E59">
        <f t="shared" si="1"/>
        <v>0</v>
      </c>
      <c r="F59">
        <f t="shared" si="2"/>
        <v>0</v>
      </c>
      <c r="G59">
        <f t="shared" si="3"/>
        <v>0</v>
      </c>
      <c r="H59">
        <f t="shared" si="4"/>
        <v>0</v>
      </c>
      <c r="I59">
        <f>IF(_xlfn.IFNA(VLOOKUP(A59,Collection_classifier!A:A,1,0),0)=A59,1,0)</f>
        <v>0</v>
      </c>
      <c r="J59">
        <f t="shared" si="5"/>
        <v>0</v>
      </c>
      <c r="K59">
        <f t="shared" si="6"/>
        <v>1</v>
      </c>
      <c r="L59">
        <f t="shared" si="7"/>
        <v>0</v>
      </c>
      <c r="M59">
        <f t="shared" si="8"/>
        <v>0</v>
      </c>
    </row>
    <row r="60" spans="1:13" x14ac:dyDescent="0.25">
      <c r="A60" t="s">
        <v>1085</v>
      </c>
      <c r="B60" t="str">
        <f>VLOOKUP(A60,'1st expert'!$A$1:$H$144,8,0)</f>
        <v>Properties</v>
      </c>
      <c r="C60" t="str">
        <f>VLOOKUP(A60,'2nd expert'!$A$1:$F$144,3,0)</f>
        <v>Properties</v>
      </c>
      <c r="D60" t="str">
        <f>VLOOKUP(A60,'3rd expert'!$A$1:$E$144,3,0)</f>
        <v>Properties</v>
      </c>
      <c r="E60">
        <f t="shared" si="1"/>
        <v>0</v>
      </c>
      <c r="F60">
        <f t="shared" si="2"/>
        <v>0</v>
      </c>
      <c r="G60">
        <f t="shared" si="3"/>
        <v>0</v>
      </c>
      <c r="H60">
        <f t="shared" si="4"/>
        <v>0</v>
      </c>
      <c r="I60">
        <f>IF(_xlfn.IFNA(VLOOKUP(A60,Collection_classifier!A:A,1,0),0)=A60,1,0)</f>
        <v>0</v>
      </c>
      <c r="J60">
        <f t="shared" si="5"/>
        <v>0</v>
      </c>
      <c r="K60">
        <f t="shared" si="6"/>
        <v>1</v>
      </c>
      <c r="L60">
        <f t="shared" si="7"/>
        <v>0</v>
      </c>
      <c r="M60">
        <f t="shared" si="8"/>
        <v>0</v>
      </c>
    </row>
    <row r="61" spans="1:13" x14ac:dyDescent="0.25">
      <c r="A61" t="s">
        <v>1086</v>
      </c>
      <c r="B61" t="str">
        <f>VLOOKUP(A61,'1st expert'!$A$1:$H$144,8,0)</f>
        <v>Conceptual</v>
      </c>
      <c r="C61" t="str">
        <f>VLOOKUP(A61,'2nd expert'!$A$1:$F$144,3,0)</f>
        <v>Properties</v>
      </c>
      <c r="D61" t="str">
        <f>VLOOKUP(A61,'3rd expert'!$A$1:$E$144,3,0)</f>
        <v>Properties</v>
      </c>
      <c r="E61">
        <f t="shared" si="1"/>
        <v>0</v>
      </c>
      <c r="F61">
        <f t="shared" si="2"/>
        <v>0</v>
      </c>
      <c r="G61">
        <f t="shared" si="3"/>
        <v>0</v>
      </c>
      <c r="H61">
        <f t="shared" si="4"/>
        <v>0</v>
      </c>
      <c r="I61">
        <f>IF(_xlfn.IFNA(VLOOKUP(A61,Collection_classifier!A:A,1,0),0)=A61,1,0)</f>
        <v>0</v>
      </c>
      <c r="J61">
        <f t="shared" si="5"/>
        <v>0</v>
      </c>
      <c r="K61">
        <f t="shared" si="6"/>
        <v>1</v>
      </c>
      <c r="L61">
        <f t="shared" si="7"/>
        <v>0</v>
      </c>
      <c r="M61">
        <f t="shared" si="8"/>
        <v>0</v>
      </c>
    </row>
    <row r="62" spans="1:13" x14ac:dyDescent="0.25">
      <c r="A62" t="s">
        <v>1087</v>
      </c>
      <c r="B62" t="str">
        <f>VLOOKUP(A62,'1st expert'!$A$1:$H$144,8,0)</f>
        <v>Status</v>
      </c>
      <c r="C62" t="str">
        <f>VLOOKUP(A62,'2nd expert'!$A$1:$F$144,3,0)</f>
        <v>Result</v>
      </c>
      <c r="D62" t="str">
        <f>VLOOKUP(A62,'3rd expert'!$A$1:$E$144,3,0)</f>
        <v>Status</v>
      </c>
      <c r="E62">
        <f t="shared" si="1"/>
        <v>0</v>
      </c>
      <c r="F62">
        <f t="shared" si="2"/>
        <v>0</v>
      </c>
      <c r="G62">
        <f t="shared" si="3"/>
        <v>0</v>
      </c>
      <c r="H62">
        <f t="shared" si="4"/>
        <v>0</v>
      </c>
      <c r="I62">
        <f>IF(_xlfn.IFNA(VLOOKUP(A62,Collection_classifier!A:A,1,0),0)=A62,1,0)</f>
        <v>0</v>
      </c>
      <c r="J62">
        <f t="shared" si="5"/>
        <v>0</v>
      </c>
      <c r="K62">
        <f t="shared" si="6"/>
        <v>1</v>
      </c>
      <c r="L62">
        <f t="shared" si="7"/>
        <v>0</v>
      </c>
      <c r="M62">
        <f t="shared" si="8"/>
        <v>0</v>
      </c>
    </row>
    <row r="63" spans="1:13" x14ac:dyDescent="0.25">
      <c r="A63" t="s">
        <v>1088</v>
      </c>
      <c r="B63" t="str">
        <f>VLOOKUP(A63,'1st expert'!$A$1:$H$144,8,0)</f>
        <v>Conceptual</v>
      </c>
      <c r="C63" t="str">
        <f>VLOOKUP(A63,'2nd expert'!$A$1:$F$144,3,0)</f>
        <v>Properties</v>
      </c>
      <c r="D63" t="str">
        <f>VLOOKUP(A63,'3rd expert'!$A$1:$E$144,3,0)</f>
        <v>Status</v>
      </c>
      <c r="E63">
        <f t="shared" si="1"/>
        <v>0</v>
      </c>
      <c r="F63">
        <f t="shared" si="2"/>
        <v>0</v>
      </c>
      <c r="G63">
        <f t="shared" si="3"/>
        <v>0</v>
      </c>
      <c r="H63">
        <f t="shared" si="4"/>
        <v>0</v>
      </c>
      <c r="I63">
        <f>IF(_xlfn.IFNA(VLOOKUP(A63,Collection_classifier!A:A,1,0),0)=A63,1,0)</f>
        <v>0</v>
      </c>
      <c r="J63">
        <f t="shared" si="5"/>
        <v>0</v>
      </c>
      <c r="K63">
        <f t="shared" si="6"/>
        <v>1</v>
      </c>
      <c r="L63">
        <f t="shared" si="7"/>
        <v>0</v>
      </c>
      <c r="M63">
        <f t="shared" si="8"/>
        <v>0</v>
      </c>
    </row>
    <row r="64" spans="1:13" x14ac:dyDescent="0.25">
      <c r="A64" t="s">
        <v>1089</v>
      </c>
      <c r="B64" t="str">
        <f>VLOOKUP(A64,'1st expert'!$A$1:$H$144,8,0)</f>
        <v>Conceptual</v>
      </c>
      <c r="C64" t="str">
        <f>VLOOKUP(A64,'2nd expert'!$A$1:$F$144,3,0)</f>
        <v>Properties</v>
      </c>
      <c r="D64" t="str">
        <f>VLOOKUP(A64,'3rd expert'!$A$1:$E$144,3,0)</f>
        <v>Properties</v>
      </c>
      <c r="E64">
        <f t="shared" si="1"/>
        <v>0</v>
      </c>
      <c r="F64">
        <f t="shared" si="2"/>
        <v>0</v>
      </c>
      <c r="G64">
        <f t="shared" si="3"/>
        <v>0</v>
      </c>
      <c r="H64">
        <f t="shared" si="4"/>
        <v>0</v>
      </c>
      <c r="I64">
        <f>IF(_xlfn.IFNA(VLOOKUP(A64,Collection_classifier!A:A,1,0),0)=A64,1,0)</f>
        <v>0</v>
      </c>
      <c r="J64">
        <f t="shared" si="5"/>
        <v>0</v>
      </c>
      <c r="K64">
        <f t="shared" si="6"/>
        <v>1</v>
      </c>
      <c r="L64">
        <f t="shared" si="7"/>
        <v>0</v>
      </c>
      <c r="M64">
        <f t="shared" si="8"/>
        <v>0</v>
      </c>
    </row>
    <row r="65" spans="1:13" x14ac:dyDescent="0.25">
      <c r="A65" t="s">
        <v>1090</v>
      </c>
      <c r="B65" t="str">
        <f>VLOOKUP(A65,'1st expert'!$A$1:$H$144,8,0)</f>
        <v>Status</v>
      </c>
      <c r="C65" t="str">
        <f>VLOOKUP(A65,'2nd expert'!$A$1:$F$144,3,0)</f>
        <v>Result</v>
      </c>
      <c r="D65" t="str">
        <f>VLOOKUP(A65,'3rd expert'!$A$1:$E$144,3,0)</f>
        <v>Status; Array</v>
      </c>
      <c r="E65">
        <f t="shared" si="1"/>
        <v>0</v>
      </c>
      <c r="F65">
        <f t="shared" si="2"/>
        <v>0</v>
      </c>
      <c r="G65">
        <f t="shared" si="3"/>
        <v>1</v>
      </c>
      <c r="H65">
        <f t="shared" si="4"/>
        <v>0</v>
      </c>
      <c r="I65">
        <f>IF(_xlfn.IFNA(VLOOKUP(A65,Collection_classifier!A:A,1,0),0)=A65,1,0)</f>
        <v>0</v>
      </c>
      <c r="J65">
        <f t="shared" si="5"/>
        <v>0</v>
      </c>
      <c r="K65">
        <f t="shared" si="6"/>
        <v>1</v>
      </c>
      <c r="L65">
        <f t="shared" si="7"/>
        <v>0</v>
      </c>
      <c r="M65">
        <f t="shared" si="8"/>
        <v>0</v>
      </c>
    </row>
    <row r="66" spans="1:13" x14ac:dyDescent="0.25">
      <c r="A66" t="s">
        <v>1091</v>
      </c>
      <c r="B66" t="str">
        <f>VLOOKUP(A66,'1st expert'!$A$1:$H$144,8,0)</f>
        <v>Properties</v>
      </c>
      <c r="C66" t="str">
        <f>VLOOKUP(A66,'2nd expert'!$A$1:$F$144,3,0)</f>
        <v>Properties</v>
      </c>
      <c r="D66" t="str">
        <f>VLOOKUP(A66,'3rd expert'!$A$1:$E$144,3,0)</f>
        <v>Properties</v>
      </c>
      <c r="E66">
        <f t="shared" si="1"/>
        <v>0</v>
      </c>
      <c r="F66">
        <f t="shared" si="2"/>
        <v>0</v>
      </c>
      <c r="G66">
        <f t="shared" si="3"/>
        <v>0</v>
      </c>
      <c r="H66">
        <f t="shared" si="4"/>
        <v>0</v>
      </c>
      <c r="I66">
        <f>IF(_xlfn.IFNA(VLOOKUP(A66,Collection_classifier!A:A,1,0),0)=A66,1,0)</f>
        <v>0</v>
      </c>
      <c r="J66">
        <f t="shared" si="5"/>
        <v>0</v>
      </c>
      <c r="K66">
        <f t="shared" si="6"/>
        <v>1</v>
      </c>
      <c r="L66">
        <f t="shared" si="7"/>
        <v>0</v>
      </c>
      <c r="M66">
        <f t="shared" si="8"/>
        <v>0</v>
      </c>
    </row>
    <row r="67" spans="1:13" x14ac:dyDescent="0.25">
      <c r="A67" t="s">
        <v>1092</v>
      </c>
      <c r="B67" t="str">
        <f>VLOOKUP(A67,'1st expert'!$A$1:$H$144,8,0)</f>
        <v>Conceptual</v>
      </c>
      <c r="C67" t="str">
        <f>VLOOKUP(A67,'2nd expert'!$A$1:$F$144,3,0)</f>
        <v>Result;Status</v>
      </c>
      <c r="D67" t="str">
        <f>VLOOKUP(A67,'3rd expert'!$A$1:$E$144,3,0)</f>
        <v>Results</v>
      </c>
      <c r="E67">
        <f t="shared" ref="E67:E130" si="9">IF(OR(B67="Collection",B67="Array",ISNUMBER(SEARCH("Array",B67)),ISNUMBER(SEARCH("Collection",B67))),1,0)</f>
        <v>0</v>
      </c>
      <c r="F67">
        <f t="shared" ref="F67:F130" si="10">IF(OR(C67="Collection",C67="Array",ISNUMBER(SEARCH("Array",C67)),ISNUMBER(SEARCH("Collection",C67))),1,0)</f>
        <v>0</v>
      </c>
      <c r="G67">
        <f t="shared" ref="G67:G130" si="11">IF(OR(D67="Collection",D67="Array",ISNUMBER(SEARCH("Array",D67)),ISNUMBER(SEARCH("Collection",D67))),1,0)</f>
        <v>0</v>
      </c>
      <c r="H67">
        <f t="shared" ref="H67:H130" si="12">IFERROR(MODE(E67:G67),MODE(E67,F67,G67,I67))</f>
        <v>0</v>
      </c>
      <c r="I67">
        <f>IF(_xlfn.IFNA(VLOOKUP(A67,Collection_classifier!A:A,1,0),0)=A67,1,0)</f>
        <v>0</v>
      </c>
      <c r="J67">
        <f t="shared" ref="J67:J130" si="13">IF(AND((H67=I67),(H67=1)),1,0)</f>
        <v>0</v>
      </c>
      <c r="K67">
        <f t="shared" ref="K67:K130" si="14">IF(AND((H67=I67),(H67=0)),1,0)</f>
        <v>1</v>
      </c>
      <c r="L67">
        <f t="shared" ref="L67:L130" si="15">IF(AND((H67&lt;&gt;I67),(I67=1)),1,0)</f>
        <v>0</v>
      </c>
      <c r="M67">
        <f t="shared" ref="M67:M130" si="16">IF(AND((H67&lt;&gt;I67),(I67=0)),1,0)</f>
        <v>0</v>
      </c>
    </row>
    <row r="68" spans="1:13" x14ac:dyDescent="0.25">
      <c r="A68" t="s">
        <v>1093</v>
      </c>
      <c r="B68" t="str">
        <f>VLOOKUP(A68,'1st expert'!$A$1:$H$144,8,0)</f>
        <v>Status</v>
      </c>
      <c r="C68" t="str">
        <f>VLOOKUP(A68,'2nd expert'!$A$1:$F$144,3,0)</f>
        <v>Status</v>
      </c>
      <c r="D68" t="str">
        <f>VLOOKUP(A68,'3rd expert'!$A$1:$E$144,3,0)</f>
        <v>Results</v>
      </c>
      <c r="E68">
        <f t="shared" si="9"/>
        <v>0</v>
      </c>
      <c r="F68">
        <f t="shared" si="10"/>
        <v>0</v>
      </c>
      <c r="G68">
        <f t="shared" si="11"/>
        <v>0</v>
      </c>
      <c r="H68">
        <f t="shared" si="12"/>
        <v>0</v>
      </c>
      <c r="I68">
        <f>IF(_xlfn.IFNA(VLOOKUP(A68,Collection_classifier!A:A,1,0),0)=A68,1,0)</f>
        <v>0</v>
      </c>
      <c r="J68">
        <f t="shared" si="13"/>
        <v>0</v>
      </c>
      <c r="K68">
        <f t="shared" si="14"/>
        <v>1</v>
      </c>
      <c r="L68">
        <f t="shared" si="15"/>
        <v>0</v>
      </c>
      <c r="M68">
        <f t="shared" si="16"/>
        <v>0</v>
      </c>
    </row>
    <row r="69" spans="1:13" x14ac:dyDescent="0.25">
      <c r="A69" t="s">
        <v>1094</v>
      </c>
      <c r="B69" t="str">
        <f>VLOOKUP(A69,'1st expert'!$A$1:$H$144,8,0)</f>
        <v>Conceptual</v>
      </c>
      <c r="C69" t="str">
        <f>VLOOKUP(A69,'2nd expert'!$A$1:$F$144,3,0)</f>
        <v>Properties</v>
      </c>
      <c r="D69" t="str">
        <f>VLOOKUP(A69,'3rd expert'!$A$1:$E$144,3,0)</f>
        <v>Properties</v>
      </c>
      <c r="E69">
        <f t="shared" si="9"/>
        <v>0</v>
      </c>
      <c r="F69">
        <f t="shared" si="10"/>
        <v>0</v>
      </c>
      <c r="G69">
        <f t="shared" si="11"/>
        <v>0</v>
      </c>
      <c r="H69">
        <f t="shared" si="12"/>
        <v>0</v>
      </c>
      <c r="I69">
        <f>IF(_xlfn.IFNA(VLOOKUP(A69,Collection_classifier!A:A,1,0),0)=A69,1,0)</f>
        <v>0</v>
      </c>
      <c r="J69">
        <f t="shared" si="13"/>
        <v>0</v>
      </c>
      <c r="K69">
        <f t="shared" si="14"/>
        <v>1</v>
      </c>
      <c r="L69">
        <f t="shared" si="15"/>
        <v>0</v>
      </c>
      <c r="M69">
        <f t="shared" si="16"/>
        <v>0</v>
      </c>
    </row>
    <row r="70" spans="1:13" x14ac:dyDescent="0.25">
      <c r="A70" t="s">
        <v>1095</v>
      </c>
      <c r="B70" t="str">
        <f>VLOOKUP(A70,'1st expert'!$A$1:$H$144,8,0)</f>
        <v>Array; Results</v>
      </c>
      <c r="C70" t="str">
        <f>VLOOKUP(A70,'2nd expert'!$A$1:$F$144,3,0)</f>
        <v>Array;Results</v>
      </c>
      <c r="D70" t="str">
        <f>VLOOKUP(A70,'3rd expert'!$A$1:$E$144,3,0)</f>
        <v>Results</v>
      </c>
      <c r="E70">
        <f t="shared" si="9"/>
        <v>1</v>
      </c>
      <c r="F70">
        <f t="shared" si="10"/>
        <v>1</v>
      </c>
      <c r="G70">
        <f t="shared" si="11"/>
        <v>0</v>
      </c>
      <c r="H70">
        <f t="shared" si="12"/>
        <v>1</v>
      </c>
      <c r="I70">
        <f>IF(_xlfn.IFNA(VLOOKUP(A70,Collection_classifier!A:A,1,0),0)=A70,1,0)</f>
        <v>0</v>
      </c>
      <c r="J70">
        <f t="shared" si="13"/>
        <v>0</v>
      </c>
      <c r="K70">
        <f t="shared" si="14"/>
        <v>0</v>
      </c>
      <c r="L70">
        <f t="shared" si="15"/>
        <v>0</v>
      </c>
      <c r="M70">
        <f t="shared" si="16"/>
        <v>1</v>
      </c>
    </row>
    <row r="71" spans="1:13" x14ac:dyDescent="0.25">
      <c r="A71" t="s">
        <v>1096</v>
      </c>
      <c r="B71" t="str">
        <f>VLOOKUP(A71,'1st expert'!$A$1:$H$144,8,0)</f>
        <v>Conceptual</v>
      </c>
      <c r="C71" t="str">
        <f>VLOOKUP(A71,'2nd expert'!$A$1:$F$144,3,0)</f>
        <v>Properties</v>
      </c>
      <c r="D71" t="str">
        <f>VLOOKUP(A71,'3rd expert'!$A$1:$E$144,3,0)</f>
        <v>Properties</v>
      </c>
      <c r="E71">
        <f t="shared" si="9"/>
        <v>0</v>
      </c>
      <c r="F71">
        <f t="shared" si="10"/>
        <v>0</v>
      </c>
      <c r="G71">
        <f t="shared" si="11"/>
        <v>0</v>
      </c>
      <c r="H71">
        <f t="shared" si="12"/>
        <v>0</v>
      </c>
      <c r="I71">
        <f>IF(_xlfn.IFNA(VLOOKUP(A71,Collection_classifier!A:A,1,0),0)=A71,1,0)</f>
        <v>0</v>
      </c>
      <c r="J71">
        <f t="shared" si="13"/>
        <v>0</v>
      </c>
      <c r="K71">
        <f t="shared" si="14"/>
        <v>1</v>
      </c>
      <c r="L71">
        <f t="shared" si="15"/>
        <v>0</v>
      </c>
      <c r="M71">
        <f t="shared" si="16"/>
        <v>0</v>
      </c>
    </row>
    <row r="72" spans="1:13" x14ac:dyDescent="0.25">
      <c r="A72" t="s">
        <v>1097</v>
      </c>
      <c r="B72" t="str">
        <f>VLOOKUP(A72,'1st expert'!$A$1:$H$144,8,0)</f>
        <v>Conceptual</v>
      </c>
      <c r="C72" t="str">
        <f>VLOOKUP(A72,'2nd expert'!$A$1:$F$144,3,0)</f>
        <v>Properties</v>
      </c>
      <c r="D72" t="str">
        <f>VLOOKUP(A72,'3rd expert'!$A$1:$E$144,3,0)</f>
        <v>Properties ; Array</v>
      </c>
      <c r="E72">
        <f t="shared" si="9"/>
        <v>0</v>
      </c>
      <c r="F72">
        <f t="shared" si="10"/>
        <v>0</v>
      </c>
      <c r="G72">
        <f t="shared" si="11"/>
        <v>1</v>
      </c>
      <c r="H72">
        <f t="shared" si="12"/>
        <v>0</v>
      </c>
      <c r="I72">
        <f>IF(_xlfn.IFNA(VLOOKUP(A72,Collection_classifier!A:A,1,0),0)=A72,1,0)</f>
        <v>0</v>
      </c>
      <c r="J72">
        <f t="shared" si="13"/>
        <v>0</v>
      </c>
      <c r="K72">
        <f t="shared" si="14"/>
        <v>1</v>
      </c>
      <c r="L72">
        <f t="shared" si="15"/>
        <v>0</v>
      </c>
      <c r="M72">
        <f t="shared" si="16"/>
        <v>0</v>
      </c>
    </row>
    <row r="73" spans="1:13" x14ac:dyDescent="0.25">
      <c r="A73" t="s">
        <v>1098</v>
      </c>
      <c r="B73" t="str">
        <f>VLOOKUP(A73,'1st expert'!$A$1:$H$144,8,0)</f>
        <v>Conceptual</v>
      </c>
      <c r="C73" t="str">
        <f>VLOOKUP(A73,'2nd expert'!$A$1:$F$144,3,0)</f>
        <v>Array;Properties</v>
      </c>
      <c r="D73" t="str">
        <f>VLOOKUP(A73,'3rd expert'!$A$1:$E$144,3,0)</f>
        <v>Properties ; Array</v>
      </c>
      <c r="E73">
        <f t="shared" si="9"/>
        <v>0</v>
      </c>
      <c r="F73">
        <f t="shared" si="10"/>
        <v>1</v>
      </c>
      <c r="G73">
        <f t="shared" si="11"/>
        <v>1</v>
      </c>
      <c r="H73">
        <f t="shared" si="12"/>
        <v>1</v>
      </c>
      <c r="I73">
        <f>IF(_xlfn.IFNA(VLOOKUP(A73,Collection_classifier!A:A,1,0),0)=A73,1,0)</f>
        <v>0</v>
      </c>
      <c r="J73">
        <f t="shared" si="13"/>
        <v>0</v>
      </c>
      <c r="K73">
        <f t="shared" si="14"/>
        <v>0</v>
      </c>
      <c r="L73">
        <f t="shared" si="15"/>
        <v>0</v>
      </c>
      <c r="M73">
        <f t="shared" si="16"/>
        <v>1</v>
      </c>
    </row>
    <row r="74" spans="1:13" x14ac:dyDescent="0.25">
      <c r="A74" t="s">
        <v>1099</v>
      </c>
      <c r="B74" t="str">
        <f>VLOOKUP(A74,'1st expert'!$A$1:$H$144,8,0)</f>
        <v>Conceptual</v>
      </c>
      <c r="C74" t="str">
        <f>VLOOKUP(A74,'2nd expert'!$A$1:$F$144,3,0)</f>
        <v>Status</v>
      </c>
      <c r="D74" t="str">
        <f>VLOOKUP(A74,'3rd expert'!$A$1:$E$144,3,0)</f>
        <v>Status</v>
      </c>
      <c r="E74">
        <f t="shared" si="9"/>
        <v>0</v>
      </c>
      <c r="F74">
        <f t="shared" si="10"/>
        <v>0</v>
      </c>
      <c r="G74">
        <f t="shared" si="11"/>
        <v>0</v>
      </c>
      <c r="H74">
        <f t="shared" si="12"/>
        <v>0</v>
      </c>
      <c r="I74">
        <f>IF(_xlfn.IFNA(VLOOKUP(A74,Collection_classifier!A:A,1,0),0)=A74,1,0)</f>
        <v>0</v>
      </c>
      <c r="J74">
        <f t="shared" si="13"/>
        <v>0</v>
      </c>
      <c r="K74">
        <f t="shared" si="14"/>
        <v>1</v>
      </c>
      <c r="L74">
        <f t="shared" si="15"/>
        <v>0</v>
      </c>
      <c r="M74">
        <f t="shared" si="16"/>
        <v>0</v>
      </c>
    </row>
    <row r="75" spans="1:13" x14ac:dyDescent="0.25">
      <c r="A75" t="s">
        <v>1100</v>
      </c>
      <c r="B75" t="str">
        <f>VLOOKUP(A75,'1st expert'!$A$1:$H$144,8,0)</f>
        <v>Conceptual</v>
      </c>
      <c r="C75" t="str">
        <f>VLOOKUP(A75,'2nd expert'!$A$1:$F$144,3,0)</f>
        <v>Properties</v>
      </c>
      <c r="D75" t="str">
        <f>VLOOKUP(A75,'3rd expert'!$A$1:$E$144,3,0)</f>
        <v>Properties ; Array</v>
      </c>
      <c r="E75">
        <f t="shared" si="9"/>
        <v>0</v>
      </c>
      <c r="F75">
        <f t="shared" si="10"/>
        <v>0</v>
      </c>
      <c r="G75">
        <f t="shared" si="11"/>
        <v>1</v>
      </c>
      <c r="H75">
        <f t="shared" si="12"/>
        <v>0</v>
      </c>
      <c r="I75">
        <f>IF(_xlfn.IFNA(VLOOKUP(A75,Collection_classifier!A:A,1,0),0)=A75,1,0)</f>
        <v>0</v>
      </c>
      <c r="J75">
        <f t="shared" si="13"/>
        <v>0</v>
      </c>
      <c r="K75">
        <f t="shared" si="14"/>
        <v>1</v>
      </c>
      <c r="L75">
        <f t="shared" si="15"/>
        <v>0</v>
      </c>
      <c r="M75">
        <f t="shared" si="16"/>
        <v>0</v>
      </c>
    </row>
    <row r="76" spans="1:13" x14ac:dyDescent="0.25">
      <c r="A76" t="s">
        <v>1101</v>
      </c>
      <c r="B76" t="str">
        <f>VLOOKUP(A76,'1st expert'!$A$1:$H$144,8,0)</f>
        <v>Conceptual</v>
      </c>
      <c r="C76" t="str">
        <f>VLOOKUP(A76,'2nd expert'!$A$1:$F$144,3,0)</f>
        <v>Conceptual</v>
      </c>
      <c r="D76" t="str">
        <f>VLOOKUP(A76,'3rd expert'!$A$1:$E$144,3,0)</f>
        <v>Conceptual</v>
      </c>
      <c r="E76">
        <f t="shared" si="9"/>
        <v>0</v>
      </c>
      <c r="F76">
        <f t="shared" si="10"/>
        <v>0</v>
      </c>
      <c r="G76">
        <f t="shared" si="11"/>
        <v>0</v>
      </c>
      <c r="H76">
        <f t="shared" si="12"/>
        <v>0</v>
      </c>
      <c r="I76">
        <f>IF(_xlfn.IFNA(VLOOKUP(A76,Collection_classifier!A:A,1,0),0)=A76,1,0)</f>
        <v>0</v>
      </c>
      <c r="J76">
        <f t="shared" si="13"/>
        <v>0</v>
      </c>
      <c r="K76">
        <f t="shared" si="14"/>
        <v>1</v>
      </c>
      <c r="L76">
        <f t="shared" si="15"/>
        <v>0</v>
      </c>
      <c r="M76">
        <f t="shared" si="16"/>
        <v>0</v>
      </c>
    </row>
    <row r="77" spans="1:13" x14ac:dyDescent="0.25">
      <c r="A77" t="s">
        <v>1102</v>
      </c>
      <c r="B77" t="str">
        <f>VLOOKUP(A77,'1st expert'!$A$1:$H$144,8,0)</f>
        <v>Conceptual</v>
      </c>
      <c r="C77" t="str">
        <f>VLOOKUP(A77,'2nd expert'!$A$1:$F$144,3,0)</f>
        <v>Properties</v>
      </c>
      <c r="D77" t="str">
        <f>VLOOKUP(A77,'3rd expert'!$A$1:$E$144,3,0)</f>
        <v>Properties</v>
      </c>
      <c r="E77">
        <f t="shared" si="9"/>
        <v>0</v>
      </c>
      <c r="F77">
        <f t="shared" si="10"/>
        <v>0</v>
      </c>
      <c r="G77">
        <f t="shared" si="11"/>
        <v>0</v>
      </c>
      <c r="H77">
        <f t="shared" si="12"/>
        <v>0</v>
      </c>
      <c r="I77">
        <f>IF(_xlfn.IFNA(VLOOKUP(A77,Collection_classifier!A:A,1,0),0)=A77,1,0)</f>
        <v>0</v>
      </c>
      <c r="J77">
        <f t="shared" si="13"/>
        <v>0</v>
      </c>
      <c r="K77">
        <f t="shared" si="14"/>
        <v>1</v>
      </c>
      <c r="L77">
        <f t="shared" si="15"/>
        <v>0</v>
      </c>
      <c r="M77">
        <f t="shared" si="16"/>
        <v>0</v>
      </c>
    </row>
    <row r="78" spans="1:13" x14ac:dyDescent="0.25">
      <c r="A78" t="s">
        <v>1103</v>
      </c>
      <c r="B78" t="str">
        <f>VLOOKUP(A78,'1st expert'!$A$1:$H$144,8,0)</f>
        <v>Array; Results</v>
      </c>
      <c r="C78" t="str">
        <f>VLOOKUP(A78,'2nd expert'!$A$1:$F$144,3,0)</f>
        <v>Array;Results</v>
      </c>
      <c r="D78" t="str">
        <f>VLOOKUP(A78,'3rd expert'!$A$1:$E$144,3,0)</f>
        <v>Results</v>
      </c>
      <c r="E78">
        <f t="shared" si="9"/>
        <v>1</v>
      </c>
      <c r="F78">
        <f t="shared" si="10"/>
        <v>1</v>
      </c>
      <c r="G78">
        <f t="shared" si="11"/>
        <v>0</v>
      </c>
      <c r="H78">
        <f t="shared" si="12"/>
        <v>1</v>
      </c>
      <c r="I78">
        <f>IF(_xlfn.IFNA(VLOOKUP(A78,Collection_classifier!A:A,1,0),0)=A78,1,0)</f>
        <v>1</v>
      </c>
      <c r="J78">
        <f t="shared" si="13"/>
        <v>1</v>
      </c>
      <c r="K78">
        <f t="shared" si="14"/>
        <v>0</v>
      </c>
      <c r="L78">
        <f t="shared" si="15"/>
        <v>0</v>
      </c>
      <c r="M78">
        <f t="shared" si="16"/>
        <v>0</v>
      </c>
    </row>
    <row r="79" spans="1:13" x14ac:dyDescent="0.25">
      <c r="A79" t="s">
        <v>1104</v>
      </c>
      <c r="B79" t="str">
        <f>VLOOKUP(A79,'1st expert'!$A$1:$H$144,8,0)</f>
        <v>Conceptual</v>
      </c>
      <c r="C79" t="str">
        <f>VLOOKUP(A79,'2nd expert'!$A$1:$F$144,3,0)</f>
        <v>Properties</v>
      </c>
      <c r="D79" t="str">
        <f>VLOOKUP(A79,'3rd expert'!$A$1:$E$144,3,0)</f>
        <v>Operation</v>
      </c>
      <c r="E79">
        <f t="shared" si="9"/>
        <v>0</v>
      </c>
      <c r="F79">
        <f t="shared" si="10"/>
        <v>0</v>
      </c>
      <c r="G79">
        <f t="shared" si="11"/>
        <v>0</v>
      </c>
      <c r="H79">
        <f t="shared" si="12"/>
        <v>0</v>
      </c>
      <c r="I79">
        <f>IF(_xlfn.IFNA(VLOOKUP(A79,Collection_classifier!A:A,1,0),0)=A79,1,0)</f>
        <v>0</v>
      </c>
      <c r="J79">
        <f t="shared" si="13"/>
        <v>0</v>
      </c>
      <c r="K79">
        <f t="shared" si="14"/>
        <v>1</v>
      </c>
      <c r="L79">
        <f t="shared" si="15"/>
        <v>0</v>
      </c>
      <c r="M79">
        <f t="shared" si="16"/>
        <v>0</v>
      </c>
    </row>
    <row r="80" spans="1:13" x14ac:dyDescent="0.25">
      <c r="A80" t="s">
        <v>1105</v>
      </c>
      <c r="B80" t="str">
        <f>VLOOKUP(A80,'1st expert'!$A$1:$H$144,8,0)</f>
        <v>Conceptual</v>
      </c>
      <c r="C80" t="str">
        <f>VLOOKUP(A80,'2nd expert'!$A$1:$F$144,3,0)</f>
        <v>Conceptual</v>
      </c>
      <c r="D80" t="str">
        <f>VLOOKUP(A80,'3rd expert'!$A$1:$E$144,3,0)</f>
        <v>Conceptual</v>
      </c>
      <c r="E80">
        <f t="shared" si="9"/>
        <v>0</v>
      </c>
      <c r="F80">
        <f t="shared" si="10"/>
        <v>0</v>
      </c>
      <c r="G80">
        <f t="shared" si="11"/>
        <v>0</v>
      </c>
      <c r="H80">
        <f t="shared" si="12"/>
        <v>0</v>
      </c>
      <c r="I80">
        <f>IF(_xlfn.IFNA(VLOOKUP(A80,Collection_classifier!A:A,1,0),0)=A80,1,0)</f>
        <v>0</v>
      </c>
      <c r="J80">
        <f t="shared" si="13"/>
        <v>0</v>
      </c>
      <c r="K80">
        <f t="shared" si="14"/>
        <v>1</v>
      </c>
      <c r="L80">
        <f t="shared" si="15"/>
        <v>0</v>
      </c>
      <c r="M80">
        <f t="shared" si="16"/>
        <v>0</v>
      </c>
    </row>
    <row r="81" spans="1:13" x14ac:dyDescent="0.25">
      <c r="A81" t="s">
        <v>1106</v>
      </c>
      <c r="B81" t="str">
        <f>VLOOKUP(A81,'1st expert'!$A$1:$H$144,8,0)</f>
        <v>Conceptual</v>
      </c>
      <c r="C81" t="str">
        <f>VLOOKUP(A81,'2nd expert'!$A$1:$F$144,3,0)</f>
        <v>Properties</v>
      </c>
      <c r="D81" t="str">
        <f>VLOOKUP(A81,'3rd expert'!$A$1:$E$144,3,0)</f>
        <v>Status</v>
      </c>
      <c r="E81">
        <f t="shared" si="9"/>
        <v>0</v>
      </c>
      <c r="F81">
        <f t="shared" si="10"/>
        <v>0</v>
      </c>
      <c r="G81">
        <f t="shared" si="11"/>
        <v>0</v>
      </c>
      <c r="H81">
        <f t="shared" si="12"/>
        <v>0</v>
      </c>
      <c r="I81">
        <f>IF(_xlfn.IFNA(VLOOKUP(A81,Collection_classifier!A:A,1,0),0)=A81,1,0)</f>
        <v>0</v>
      </c>
      <c r="J81">
        <f t="shared" si="13"/>
        <v>0</v>
      </c>
      <c r="K81">
        <f t="shared" si="14"/>
        <v>1</v>
      </c>
      <c r="L81">
        <f t="shared" si="15"/>
        <v>0</v>
      </c>
      <c r="M81">
        <f t="shared" si="16"/>
        <v>0</v>
      </c>
    </row>
    <row r="82" spans="1:13" x14ac:dyDescent="0.25">
      <c r="A82" t="s">
        <v>1107</v>
      </c>
      <c r="B82" t="str">
        <f>VLOOKUP(A82,'1st expert'!$A$1:$H$144,8,0)</f>
        <v>Conceptual</v>
      </c>
      <c r="C82" t="str">
        <f>VLOOKUP(A82,'2nd expert'!$A$1:$F$144,3,0)</f>
        <v>Properties</v>
      </c>
      <c r="D82" t="str">
        <f>VLOOKUP(A82,'3rd expert'!$A$1:$E$144,3,0)</f>
        <v>Status; Array</v>
      </c>
      <c r="E82">
        <f t="shared" si="9"/>
        <v>0</v>
      </c>
      <c r="F82">
        <f t="shared" si="10"/>
        <v>0</v>
      </c>
      <c r="G82">
        <f t="shared" si="11"/>
        <v>1</v>
      </c>
      <c r="H82">
        <f t="shared" si="12"/>
        <v>0</v>
      </c>
      <c r="I82">
        <f>IF(_xlfn.IFNA(VLOOKUP(A82,Collection_classifier!A:A,1,0),0)=A82,1,0)</f>
        <v>0</v>
      </c>
      <c r="J82">
        <f t="shared" si="13"/>
        <v>0</v>
      </c>
      <c r="K82">
        <f t="shared" si="14"/>
        <v>1</v>
      </c>
      <c r="L82">
        <f t="shared" si="15"/>
        <v>0</v>
      </c>
      <c r="M82">
        <f t="shared" si="16"/>
        <v>0</v>
      </c>
    </row>
    <row r="83" spans="1:13" x14ac:dyDescent="0.25">
      <c r="A83" t="s">
        <v>1108</v>
      </c>
      <c r="B83" t="str">
        <f>VLOOKUP(A83,'1st expert'!$A$1:$H$144,8,0)</f>
        <v>Conceptual</v>
      </c>
      <c r="C83" t="str">
        <f>VLOOKUP(A83,'2nd expert'!$A$1:$F$144,3,0)</f>
        <v>Result;Status</v>
      </c>
      <c r="D83" t="str">
        <f>VLOOKUP(A83,'3rd expert'!$A$1:$E$144,3,0)</f>
        <v>Status</v>
      </c>
      <c r="E83">
        <f t="shared" si="9"/>
        <v>0</v>
      </c>
      <c r="F83">
        <f t="shared" si="10"/>
        <v>0</v>
      </c>
      <c r="G83">
        <f t="shared" si="11"/>
        <v>0</v>
      </c>
      <c r="H83">
        <f t="shared" si="12"/>
        <v>0</v>
      </c>
      <c r="I83">
        <f>IF(_xlfn.IFNA(VLOOKUP(A83,Collection_classifier!A:A,1,0),0)=A83,1,0)</f>
        <v>0</v>
      </c>
      <c r="J83">
        <f t="shared" si="13"/>
        <v>0</v>
      </c>
      <c r="K83">
        <f t="shared" si="14"/>
        <v>1</v>
      </c>
      <c r="L83">
        <f t="shared" si="15"/>
        <v>0</v>
      </c>
      <c r="M83">
        <f t="shared" si="16"/>
        <v>0</v>
      </c>
    </row>
    <row r="84" spans="1:13" x14ac:dyDescent="0.25">
      <c r="A84" t="s">
        <v>1109</v>
      </c>
      <c r="B84" t="str">
        <f>VLOOKUP(A84,'1st expert'!$A$1:$H$144,8,0)</f>
        <v>Conceptual</v>
      </c>
      <c r="C84" t="str">
        <f>VLOOKUP(A84,'2nd expert'!$A$1:$F$144,3,0)</f>
        <v>Array</v>
      </c>
      <c r="D84" t="str">
        <f>VLOOKUP(A84,'3rd expert'!$A$1:$E$144,3,0)</f>
        <v>Properties ; Array</v>
      </c>
      <c r="E84">
        <f t="shared" si="9"/>
        <v>0</v>
      </c>
      <c r="F84">
        <f t="shared" si="10"/>
        <v>1</v>
      </c>
      <c r="G84">
        <f t="shared" si="11"/>
        <v>1</v>
      </c>
      <c r="H84">
        <f t="shared" si="12"/>
        <v>1</v>
      </c>
      <c r="I84">
        <f>IF(_xlfn.IFNA(VLOOKUP(A84,Collection_classifier!A:A,1,0),0)=A84,1,0)</f>
        <v>0</v>
      </c>
      <c r="J84">
        <f t="shared" si="13"/>
        <v>0</v>
      </c>
      <c r="K84">
        <f t="shared" si="14"/>
        <v>0</v>
      </c>
      <c r="L84">
        <f t="shared" si="15"/>
        <v>0</v>
      </c>
      <c r="M84">
        <f t="shared" si="16"/>
        <v>1</v>
      </c>
    </row>
    <row r="85" spans="1:13" x14ac:dyDescent="0.25">
      <c r="A85" t="s">
        <v>1110</v>
      </c>
      <c r="B85" t="str">
        <f>VLOOKUP(A85,'1st expert'!$A$1:$H$144,8,0)</f>
        <v>Conceptual</v>
      </c>
      <c r="C85" t="str">
        <f>VLOOKUP(A85,'2nd expert'!$A$1:$F$144,3,0)</f>
        <v>Properties</v>
      </c>
      <c r="D85" t="str">
        <f>VLOOKUP(A85,'3rd expert'!$A$1:$E$144,3,0)</f>
        <v>Status</v>
      </c>
      <c r="E85">
        <f t="shared" si="9"/>
        <v>0</v>
      </c>
      <c r="F85">
        <f t="shared" si="10"/>
        <v>0</v>
      </c>
      <c r="G85">
        <f t="shared" si="11"/>
        <v>0</v>
      </c>
      <c r="H85">
        <f t="shared" si="12"/>
        <v>0</v>
      </c>
      <c r="I85">
        <f>IF(_xlfn.IFNA(VLOOKUP(A85,Collection_classifier!A:A,1,0),0)=A85,1,0)</f>
        <v>0</v>
      </c>
      <c r="J85">
        <f t="shared" si="13"/>
        <v>0</v>
      </c>
      <c r="K85">
        <f t="shared" si="14"/>
        <v>1</v>
      </c>
      <c r="L85">
        <f t="shared" si="15"/>
        <v>0</v>
      </c>
      <c r="M85">
        <f t="shared" si="16"/>
        <v>0</v>
      </c>
    </row>
    <row r="86" spans="1:13" x14ac:dyDescent="0.25">
      <c r="A86" t="s">
        <v>1110</v>
      </c>
      <c r="B86" t="str">
        <f>VLOOKUP(A86,'1st expert'!$A$1:$H$144,8,0)</f>
        <v>Conceptual</v>
      </c>
      <c r="C86" t="str">
        <f>VLOOKUP(A86,'2nd expert'!$A$1:$F$144,3,0)</f>
        <v>Properties</v>
      </c>
      <c r="D86" t="str">
        <f>VLOOKUP(A86,'3rd expert'!$A$1:$E$144,3,0)</f>
        <v>Status</v>
      </c>
      <c r="E86">
        <f t="shared" si="9"/>
        <v>0</v>
      </c>
      <c r="F86">
        <f t="shared" si="10"/>
        <v>0</v>
      </c>
      <c r="G86">
        <f t="shared" si="11"/>
        <v>0</v>
      </c>
      <c r="H86">
        <f t="shared" si="12"/>
        <v>0</v>
      </c>
      <c r="I86">
        <f>IF(_xlfn.IFNA(VLOOKUP(A86,Collection_classifier!A:A,1,0),0)=A86,1,0)</f>
        <v>0</v>
      </c>
      <c r="J86">
        <f t="shared" si="13"/>
        <v>0</v>
      </c>
      <c r="K86">
        <f t="shared" si="14"/>
        <v>1</v>
      </c>
      <c r="L86">
        <f t="shared" si="15"/>
        <v>0</v>
      </c>
      <c r="M86">
        <f t="shared" si="16"/>
        <v>0</v>
      </c>
    </row>
    <row r="87" spans="1:13" x14ac:dyDescent="0.25">
      <c r="A87" t="s">
        <v>1111</v>
      </c>
      <c r="B87" t="str">
        <f>VLOOKUP(A87,'1st expert'!$A$1:$H$144,8,0)</f>
        <v>Operation</v>
      </c>
      <c r="C87" t="str">
        <f>VLOOKUP(A87,'2nd expert'!$A$1:$F$144,3,0)</f>
        <v>Operation</v>
      </c>
      <c r="D87" t="str">
        <f>VLOOKUP(A87,'3rd expert'!$A$1:$E$144,3,0)</f>
        <v>Operation</v>
      </c>
      <c r="E87">
        <f t="shared" si="9"/>
        <v>0</v>
      </c>
      <c r="F87">
        <f t="shared" si="10"/>
        <v>0</v>
      </c>
      <c r="G87">
        <f t="shared" si="11"/>
        <v>0</v>
      </c>
      <c r="H87">
        <f t="shared" si="12"/>
        <v>0</v>
      </c>
      <c r="I87">
        <f>IF(_xlfn.IFNA(VLOOKUP(A87,Collection_classifier!A:A,1,0),0)=A87,1,0)</f>
        <v>0</v>
      </c>
      <c r="J87">
        <f t="shared" si="13"/>
        <v>0</v>
      </c>
      <c r="K87">
        <f t="shared" si="14"/>
        <v>1</v>
      </c>
      <c r="L87">
        <f t="shared" si="15"/>
        <v>0</v>
      </c>
      <c r="M87">
        <f t="shared" si="16"/>
        <v>0</v>
      </c>
    </row>
    <row r="88" spans="1:13" x14ac:dyDescent="0.25">
      <c r="A88" t="s">
        <v>1112</v>
      </c>
      <c r="B88" t="str">
        <f>VLOOKUP(A88,'1st expert'!$A$1:$H$144,8,0)</f>
        <v>Properties</v>
      </c>
      <c r="C88" t="str">
        <f>VLOOKUP(A88,'2nd expert'!$A$1:$F$144,3,0)</f>
        <v>Properties</v>
      </c>
      <c r="D88" t="str">
        <f>VLOOKUP(A88,'3rd expert'!$A$1:$E$144,3,0)</f>
        <v>Properties ; Array</v>
      </c>
      <c r="E88">
        <f t="shared" si="9"/>
        <v>0</v>
      </c>
      <c r="F88">
        <f t="shared" si="10"/>
        <v>0</v>
      </c>
      <c r="G88">
        <f t="shared" si="11"/>
        <v>1</v>
      </c>
      <c r="H88">
        <f t="shared" si="12"/>
        <v>0</v>
      </c>
      <c r="I88">
        <f>IF(_xlfn.IFNA(VLOOKUP(A88,Collection_classifier!A:A,1,0),0)=A88,1,0)</f>
        <v>0</v>
      </c>
      <c r="J88">
        <f t="shared" si="13"/>
        <v>0</v>
      </c>
      <c r="K88">
        <f t="shared" si="14"/>
        <v>1</v>
      </c>
      <c r="L88">
        <f t="shared" si="15"/>
        <v>0</v>
      </c>
      <c r="M88">
        <f t="shared" si="16"/>
        <v>0</v>
      </c>
    </row>
    <row r="89" spans="1:13" x14ac:dyDescent="0.25">
      <c r="A89" t="s">
        <v>1113</v>
      </c>
      <c r="B89" t="str">
        <f>VLOOKUP(A89,'1st expert'!$A$1:$H$144,8,0)</f>
        <v>Conceptual</v>
      </c>
      <c r="C89" t="str">
        <f>VLOOKUP(A89,'2nd expert'!$A$1:$F$144,3,0)</f>
        <v>Properties</v>
      </c>
      <c r="D89" t="str">
        <f>VLOOKUP(A89,'3rd expert'!$A$1:$E$144,3,0)</f>
        <v>Status</v>
      </c>
      <c r="E89">
        <f t="shared" si="9"/>
        <v>0</v>
      </c>
      <c r="F89">
        <f t="shared" si="10"/>
        <v>0</v>
      </c>
      <c r="G89">
        <f t="shared" si="11"/>
        <v>0</v>
      </c>
      <c r="H89">
        <f t="shared" si="12"/>
        <v>0</v>
      </c>
      <c r="I89">
        <f>IF(_xlfn.IFNA(VLOOKUP(A89,Collection_classifier!A:A,1,0),0)=A89,1,0)</f>
        <v>0</v>
      </c>
      <c r="J89">
        <f t="shared" si="13"/>
        <v>0</v>
      </c>
      <c r="K89">
        <f t="shared" si="14"/>
        <v>1</v>
      </c>
      <c r="L89">
        <f t="shared" si="15"/>
        <v>0</v>
      </c>
      <c r="M89">
        <f t="shared" si="16"/>
        <v>0</v>
      </c>
    </row>
    <row r="90" spans="1:13" x14ac:dyDescent="0.25">
      <c r="A90" t="s">
        <v>1114</v>
      </c>
      <c r="B90" t="str">
        <f>VLOOKUP(A90,'1st expert'!$A$1:$H$144,8,0)</f>
        <v>Conceptual</v>
      </c>
      <c r="C90" t="str">
        <f>VLOOKUP(A90,'2nd expert'!$A$1:$F$144,3,0)</f>
        <v>Properties</v>
      </c>
      <c r="D90" t="str">
        <f>VLOOKUP(A90,'3rd expert'!$A$1:$E$144,3,0)</f>
        <v>Properties</v>
      </c>
      <c r="E90">
        <f t="shared" si="9"/>
        <v>0</v>
      </c>
      <c r="F90">
        <f t="shared" si="10"/>
        <v>0</v>
      </c>
      <c r="G90">
        <f t="shared" si="11"/>
        <v>0</v>
      </c>
      <c r="H90">
        <f t="shared" si="12"/>
        <v>0</v>
      </c>
      <c r="I90">
        <f>IF(_xlfn.IFNA(VLOOKUP(A90,Collection_classifier!A:A,1,0),0)=A90,1,0)</f>
        <v>0</v>
      </c>
      <c r="J90">
        <f t="shared" si="13"/>
        <v>0</v>
      </c>
      <c r="K90">
        <f t="shared" si="14"/>
        <v>1</v>
      </c>
      <c r="L90">
        <f t="shared" si="15"/>
        <v>0</v>
      </c>
      <c r="M90">
        <f t="shared" si="16"/>
        <v>0</v>
      </c>
    </row>
    <row r="91" spans="1:13" x14ac:dyDescent="0.25">
      <c r="A91" t="s">
        <v>1115</v>
      </c>
      <c r="B91" t="str">
        <f>VLOOKUP(A91,'1st expert'!$A$1:$H$144,8,0)</f>
        <v>Conceptual</v>
      </c>
      <c r="C91" t="str">
        <f>VLOOKUP(A91,'2nd expert'!$A$1:$F$144,3,0)</f>
        <v>Properties</v>
      </c>
      <c r="D91" t="str">
        <f>VLOOKUP(A91,'3rd expert'!$A$1:$E$144,3,0)</f>
        <v>Status; Array</v>
      </c>
      <c r="E91">
        <f t="shared" si="9"/>
        <v>0</v>
      </c>
      <c r="F91">
        <f t="shared" si="10"/>
        <v>0</v>
      </c>
      <c r="G91">
        <f t="shared" si="11"/>
        <v>1</v>
      </c>
      <c r="H91">
        <f t="shared" si="12"/>
        <v>0</v>
      </c>
      <c r="I91">
        <f>IF(_xlfn.IFNA(VLOOKUP(A91,Collection_classifier!A:A,1,0),0)=A91,1,0)</f>
        <v>0</v>
      </c>
      <c r="J91">
        <f t="shared" si="13"/>
        <v>0</v>
      </c>
      <c r="K91">
        <f t="shared" si="14"/>
        <v>1</v>
      </c>
      <c r="L91">
        <f t="shared" si="15"/>
        <v>0</v>
      </c>
      <c r="M91">
        <f t="shared" si="16"/>
        <v>0</v>
      </c>
    </row>
    <row r="92" spans="1:13" x14ac:dyDescent="0.25">
      <c r="A92" t="s">
        <v>1116</v>
      </c>
      <c r="B92" t="str">
        <f>VLOOKUP(A92,'1st expert'!$A$1:$H$144,8,0)</f>
        <v>Conceptual</v>
      </c>
      <c r="C92" t="str">
        <f>VLOOKUP(A92,'2nd expert'!$A$1:$F$144,3,0)</f>
        <v>Status</v>
      </c>
      <c r="D92" t="str">
        <f>VLOOKUP(A92,'3rd expert'!$A$1:$E$144,3,0)</f>
        <v>Status; Array</v>
      </c>
      <c r="E92">
        <f t="shared" si="9"/>
        <v>0</v>
      </c>
      <c r="F92">
        <f t="shared" si="10"/>
        <v>0</v>
      </c>
      <c r="G92">
        <f t="shared" si="11"/>
        <v>1</v>
      </c>
      <c r="H92">
        <f t="shared" si="12"/>
        <v>0</v>
      </c>
      <c r="I92">
        <f>IF(_xlfn.IFNA(VLOOKUP(A92,Collection_classifier!A:A,1,0),0)=A92,1,0)</f>
        <v>0</v>
      </c>
      <c r="J92">
        <f t="shared" si="13"/>
        <v>0</v>
      </c>
      <c r="K92">
        <f t="shared" si="14"/>
        <v>1</v>
      </c>
      <c r="L92">
        <f t="shared" si="15"/>
        <v>0</v>
      </c>
      <c r="M92">
        <f t="shared" si="16"/>
        <v>0</v>
      </c>
    </row>
    <row r="93" spans="1:13" x14ac:dyDescent="0.25">
      <c r="A93" t="s">
        <v>1117</v>
      </c>
      <c r="B93" t="str">
        <f>VLOOKUP(A93,'1st expert'!$A$1:$H$144,8,0)</f>
        <v>Conceptual</v>
      </c>
      <c r="C93" t="str">
        <f>VLOOKUP(A93,'2nd expert'!$A$1:$F$144,3,0)</f>
        <v>Conceptual</v>
      </c>
      <c r="D93" t="str">
        <f>VLOOKUP(A93,'3rd expert'!$A$1:$E$144,3,0)</f>
        <v>Conceptual</v>
      </c>
      <c r="E93">
        <f t="shared" si="9"/>
        <v>0</v>
      </c>
      <c r="F93">
        <f t="shared" si="10"/>
        <v>0</v>
      </c>
      <c r="G93">
        <f t="shared" si="11"/>
        <v>0</v>
      </c>
      <c r="H93">
        <f t="shared" si="12"/>
        <v>0</v>
      </c>
      <c r="I93">
        <f>IF(_xlfn.IFNA(VLOOKUP(A93,Collection_classifier!A:A,1,0),0)=A93,1,0)</f>
        <v>0</v>
      </c>
      <c r="J93">
        <f t="shared" si="13"/>
        <v>0</v>
      </c>
      <c r="K93">
        <f t="shared" si="14"/>
        <v>1</v>
      </c>
      <c r="L93">
        <f t="shared" si="15"/>
        <v>0</v>
      </c>
      <c r="M93">
        <f t="shared" si="16"/>
        <v>0</v>
      </c>
    </row>
    <row r="94" spans="1:13" x14ac:dyDescent="0.25">
      <c r="A94" t="s">
        <v>1118</v>
      </c>
      <c r="B94" t="str">
        <f>VLOOKUP(A94,'1st expert'!$A$1:$H$144,8,0)</f>
        <v>Conceptual</v>
      </c>
      <c r="C94" t="str">
        <f>VLOOKUP(A94,'2nd expert'!$A$1:$F$144,3,0)</f>
        <v>Properties</v>
      </c>
      <c r="D94" t="str">
        <f>VLOOKUP(A94,'3rd expert'!$A$1:$E$144,3,0)</f>
        <v>Properties</v>
      </c>
      <c r="E94">
        <f t="shared" si="9"/>
        <v>0</v>
      </c>
      <c r="F94">
        <f t="shared" si="10"/>
        <v>0</v>
      </c>
      <c r="G94">
        <f t="shared" si="11"/>
        <v>0</v>
      </c>
      <c r="H94">
        <f t="shared" si="12"/>
        <v>0</v>
      </c>
      <c r="I94">
        <f>IF(_xlfn.IFNA(VLOOKUP(A94,Collection_classifier!A:A,1,0),0)=A94,1,0)</f>
        <v>0</v>
      </c>
      <c r="J94">
        <f t="shared" si="13"/>
        <v>0</v>
      </c>
      <c r="K94">
        <f t="shared" si="14"/>
        <v>1</v>
      </c>
      <c r="L94">
        <f t="shared" si="15"/>
        <v>0</v>
      </c>
      <c r="M94">
        <f t="shared" si="16"/>
        <v>0</v>
      </c>
    </row>
    <row r="95" spans="1:13" x14ac:dyDescent="0.25">
      <c r="A95" t="s">
        <v>1119</v>
      </c>
      <c r="B95" t="str">
        <f>VLOOKUP(A95,'1st expert'!$A$1:$H$144,8,0)</f>
        <v>Conceptual</v>
      </c>
      <c r="C95" t="str">
        <f>VLOOKUP(A95,'2nd expert'!$A$1:$F$144,3,0)</f>
        <v>Status</v>
      </c>
      <c r="D95" t="str">
        <f>VLOOKUP(A95,'3rd expert'!$A$1:$E$144,3,0)</f>
        <v>Results</v>
      </c>
      <c r="E95">
        <f t="shared" si="9"/>
        <v>0</v>
      </c>
      <c r="F95">
        <f t="shared" si="10"/>
        <v>0</v>
      </c>
      <c r="G95">
        <f t="shared" si="11"/>
        <v>0</v>
      </c>
      <c r="H95">
        <f t="shared" si="12"/>
        <v>0</v>
      </c>
      <c r="I95">
        <f>IF(_xlfn.IFNA(VLOOKUP(A95,Collection_classifier!A:A,1,0),0)=A95,1,0)</f>
        <v>0</v>
      </c>
      <c r="J95">
        <f t="shared" si="13"/>
        <v>0</v>
      </c>
      <c r="K95">
        <f t="shared" si="14"/>
        <v>1</v>
      </c>
      <c r="L95">
        <f t="shared" si="15"/>
        <v>0</v>
      </c>
      <c r="M95">
        <f t="shared" si="16"/>
        <v>0</v>
      </c>
    </row>
    <row r="96" spans="1:13" x14ac:dyDescent="0.25">
      <c r="A96" t="s">
        <v>1118</v>
      </c>
      <c r="B96" t="str">
        <f>VLOOKUP(A96,'1st expert'!$A$1:$H$144,8,0)</f>
        <v>Conceptual</v>
      </c>
      <c r="C96" t="str">
        <f>VLOOKUP(A96,'2nd expert'!$A$1:$F$144,3,0)</f>
        <v>Properties</v>
      </c>
      <c r="D96" t="str">
        <f>VLOOKUP(A96,'3rd expert'!$A$1:$E$144,3,0)</f>
        <v>Properties</v>
      </c>
      <c r="E96">
        <f t="shared" si="9"/>
        <v>0</v>
      </c>
      <c r="F96">
        <f t="shared" si="10"/>
        <v>0</v>
      </c>
      <c r="G96">
        <f t="shared" si="11"/>
        <v>0</v>
      </c>
      <c r="H96">
        <f t="shared" si="12"/>
        <v>0</v>
      </c>
      <c r="I96">
        <f>IF(_xlfn.IFNA(VLOOKUP(A96,Collection_classifier!A:A,1,0),0)=A96,1,0)</f>
        <v>0</v>
      </c>
      <c r="J96">
        <f t="shared" si="13"/>
        <v>0</v>
      </c>
      <c r="K96">
        <f t="shared" si="14"/>
        <v>1</v>
      </c>
      <c r="L96">
        <f t="shared" si="15"/>
        <v>0</v>
      </c>
      <c r="M96">
        <f t="shared" si="16"/>
        <v>0</v>
      </c>
    </row>
    <row r="97" spans="1:13" x14ac:dyDescent="0.25">
      <c r="A97" t="s">
        <v>1113</v>
      </c>
      <c r="B97" t="str">
        <f>VLOOKUP(A97,'1st expert'!$A$1:$H$144,8,0)</f>
        <v>Conceptual</v>
      </c>
      <c r="C97" t="str">
        <f>VLOOKUP(A97,'2nd expert'!$A$1:$F$144,3,0)</f>
        <v>Properties</v>
      </c>
      <c r="D97" t="str">
        <f>VLOOKUP(A97,'3rd expert'!$A$1:$E$144,3,0)</f>
        <v>Status</v>
      </c>
      <c r="E97">
        <f t="shared" si="9"/>
        <v>0</v>
      </c>
      <c r="F97">
        <f t="shared" si="10"/>
        <v>0</v>
      </c>
      <c r="G97">
        <f t="shared" si="11"/>
        <v>0</v>
      </c>
      <c r="H97">
        <f t="shared" si="12"/>
        <v>0</v>
      </c>
      <c r="I97">
        <f>IF(_xlfn.IFNA(VLOOKUP(A97,Collection_classifier!A:A,1,0),0)=A97,1,0)</f>
        <v>0</v>
      </c>
      <c r="J97">
        <f t="shared" si="13"/>
        <v>0</v>
      </c>
      <c r="K97">
        <f t="shared" si="14"/>
        <v>1</v>
      </c>
      <c r="L97">
        <f t="shared" si="15"/>
        <v>0</v>
      </c>
      <c r="M97">
        <f t="shared" si="16"/>
        <v>0</v>
      </c>
    </row>
    <row r="98" spans="1:13" x14ac:dyDescent="0.25">
      <c r="A98" t="s">
        <v>1120</v>
      </c>
      <c r="B98" t="str">
        <f>VLOOKUP(A98,'1st expert'!$A$1:$H$144,8,0)</f>
        <v>Conceptual</v>
      </c>
      <c r="C98" t="str">
        <f>VLOOKUP(A98,'2nd expert'!$A$1:$F$144,3,0)</f>
        <v>Properties</v>
      </c>
      <c r="D98" t="str">
        <f>VLOOKUP(A98,'3rd expert'!$A$1:$E$144,3,0)</f>
        <v>Properties</v>
      </c>
      <c r="E98">
        <f t="shared" si="9"/>
        <v>0</v>
      </c>
      <c r="F98">
        <f t="shared" si="10"/>
        <v>0</v>
      </c>
      <c r="G98">
        <f t="shared" si="11"/>
        <v>0</v>
      </c>
      <c r="H98">
        <f t="shared" si="12"/>
        <v>0</v>
      </c>
      <c r="I98">
        <f>IF(_xlfn.IFNA(VLOOKUP(A98,Collection_classifier!A:A,1,0),0)=A98,1,0)</f>
        <v>0</v>
      </c>
      <c r="J98">
        <f t="shared" si="13"/>
        <v>0</v>
      </c>
      <c r="K98">
        <f t="shared" si="14"/>
        <v>1</v>
      </c>
      <c r="L98">
        <f t="shared" si="15"/>
        <v>0</v>
      </c>
      <c r="M98">
        <f t="shared" si="16"/>
        <v>0</v>
      </c>
    </row>
    <row r="99" spans="1:13" x14ac:dyDescent="0.25">
      <c r="A99" t="s">
        <v>1121</v>
      </c>
      <c r="B99" t="str">
        <f>VLOOKUP(A99,'1st expert'!$A$1:$H$144,8,0)</f>
        <v>Conceptual</v>
      </c>
      <c r="C99" t="str">
        <f>VLOOKUP(A99,'2nd expert'!$A$1:$F$144,3,0)</f>
        <v>Status</v>
      </c>
      <c r="D99" t="str">
        <f>VLOOKUP(A99,'3rd expert'!$A$1:$E$144,3,0)</f>
        <v>Status</v>
      </c>
      <c r="E99">
        <f t="shared" si="9"/>
        <v>0</v>
      </c>
      <c r="F99">
        <f t="shared" si="10"/>
        <v>0</v>
      </c>
      <c r="G99">
        <f t="shared" si="11"/>
        <v>0</v>
      </c>
      <c r="H99">
        <f t="shared" si="12"/>
        <v>0</v>
      </c>
      <c r="I99">
        <f>IF(_xlfn.IFNA(VLOOKUP(A99,Collection_classifier!A:A,1,0),0)=A99,1,0)</f>
        <v>0</v>
      </c>
      <c r="J99">
        <f t="shared" si="13"/>
        <v>0</v>
      </c>
      <c r="K99">
        <f t="shared" si="14"/>
        <v>1</v>
      </c>
      <c r="L99">
        <f t="shared" si="15"/>
        <v>0</v>
      </c>
      <c r="M99">
        <f t="shared" si="16"/>
        <v>0</v>
      </c>
    </row>
    <row r="100" spans="1:13" x14ac:dyDescent="0.25">
      <c r="A100" t="s">
        <v>1122</v>
      </c>
      <c r="B100" t="str">
        <f>VLOOKUP(A100,'1st expert'!$A$1:$H$144,8,0)</f>
        <v>Conceptual</v>
      </c>
      <c r="C100" t="str">
        <f>VLOOKUP(A100,'2nd expert'!$A$1:$F$144,3,0)</f>
        <v>Status</v>
      </c>
      <c r="D100" t="str">
        <f>VLOOKUP(A100,'3rd expert'!$A$1:$E$144,3,0)</f>
        <v>Status</v>
      </c>
      <c r="E100">
        <f t="shared" si="9"/>
        <v>0</v>
      </c>
      <c r="F100">
        <f t="shared" si="10"/>
        <v>0</v>
      </c>
      <c r="G100">
        <f t="shared" si="11"/>
        <v>0</v>
      </c>
      <c r="H100">
        <f t="shared" si="12"/>
        <v>0</v>
      </c>
      <c r="I100">
        <f>IF(_xlfn.IFNA(VLOOKUP(A100,Collection_classifier!A:A,1,0),0)=A100,1,0)</f>
        <v>0</v>
      </c>
      <c r="J100">
        <f t="shared" si="13"/>
        <v>0</v>
      </c>
      <c r="K100">
        <f t="shared" si="14"/>
        <v>1</v>
      </c>
      <c r="L100">
        <f t="shared" si="15"/>
        <v>0</v>
      </c>
      <c r="M100">
        <f t="shared" si="16"/>
        <v>0</v>
      </c>
    </row>
    <row r="101" spans="1:13" x14ac:dyDescent="0.25">
      <c r="A101" t="s">
        <v>1123</v>
      </c>
      <c r="B101" t="str">
        <f>VLOOKUP(A101,'1st expert'!$A$1:$H$144,8,0)</f>
        <v>Conceptual</v>
      </c>
      <c r="C101" t="str">
        <f>VLOOKUP(A101,'2nd expert'!$A$1:$F$144,3,0)</f>
        <v>Conceptual</v>
      </c>
      <c r="D101" t="str">
        <f>VLOOKUP(A101,'3rd expert'!$A$1:$E$144,3,0)</f>
        <v>Conceptual</v>
      </c>
      <c r="E101">
        <f t="shared" si="9"/>
        <v>0</v>
      </c>
      <c r="F101">
        <f t="shared" si="10"/>
        <v>0</v>
      </c>
      <c r="G101">
        <f t="shared" si="11"/>
        <v>0</v>
      </c>
      <c r="H101">
        <f t="shared" si="12"/>
        <v>0</v>
      </c>
      <c r="I101">
        <f>IF(_xlfn.IFNA(VLOOKUP(A101,Collection_classifier!A:A,1,0),0)=A101,1,0)</f>
        <v>0</v>
      </c>
      <c r="J101">
        <f t="shared" si="13"/>
        <v>0</v>
      </c>
      <c r="K101">
        <f t="shared" si="14"/>
        <v>1</v>
      </c>
      <c r="L101">
        <f t="shared" si="15"/>
        <v>0</v>
      </c>
      <c r="M101">
        <f t="shared" si="16"/>
        <v>0</v>
      </c>
    </row>
    <row r="102" spans="1:13" x14ac:dyDescent="0.25">
      <c r="A102" t="s">
        <v>1124</v>
      </c>
      <c r="B102" t="str">
        <f>VLOOKUP(A102,'1st expert'!$A$1:$H$144,8,0)</f>
        <v>Properties</v>
      </c>
      <c r="C102" t="str">
        <f>VLOOKUP(A102,'2nd expert'!$A$1:$F$144,3,0)</f>
        <v>Properties</v>
      </c>
      <c r="D102" t="str">
        <f>VLOOKUP(A102,'3rd expert'!$A$1:$E$144,3,0)</f>
        <v>Array; Status</v>
      </c>
      <c r="E102">
        <f t="shared" si="9"/>
        <v>0</v>
      </c>
      <c r="F102">
        <f t="shared" si="10"/>
        <v>0</v>
      </c>
      <c r="G102">
        <f t="shared" si="11"/>
        <v>1</v>
      </c>
      <c r="H102">
        <f t="shared" si="12"/>
        <v>0</v>
      </c>
      <c r="I102">
        <f>IF(_xlfn.IFNA(VLOOKUP(A102,Collection_classifier!A:A,1,0),0)=A102,1,0)</f>
        <v>0</v>
      </c>
      <c r="J102">
        <f t="shared" si="13"/>
        <v>0</v>
      </c>
      <c r="K102">
        <f t="shared" si="14"/>
        <v>1</v>
      </c>
      <c r="L102">
        <f t="shared" si="15"/>
        <v>0</v>
      </c>
      <c r="M102">
        <f t="shared" si="16"/>
        <v>0</v>
      </c>
    </row>
    <row r="103" spans="1:13" x14ac:dyDescent="0.25">
      <c r="A103" t="s">
        <v>1125</v>
      </c>
      <c r="B103" t="str">
        <f>VLOOKUP(A103,'1st expert'!$A$1:$H$144,8,0)</f>
        <v>Properties</v>
      </c>
      <c r="C103" t="str">
        <f>VLOOKUP(A103,'2nd expert'!$A$1:$F$144,3,0)</f>
        <v>Operation;Properties</v>
      </c>
      <c r="D103" t="str">
        <f>VLOOKUP(A103,'3rd expert'!$A$1:$E$144,3,0)</f>
        <v>Array; Status</v>
      </c>
      <c r="E103">
        <f t="shared" si="9"/>
        <v>0</v>
      </c>
      <c r="F103">
        <f t="shared" si="10"/>
        <v>0</v>
      </c>
      <c r="G103">
        <f t="shared" si="11"/>
        <v>1</v>
      </c>
      <c r="H103">
        <f t="shared" si="12"/>
        <v>0</v>
      </c>
      <c r="I103">
        <f>IF(_xlfn.IFNA(VLOOKUP(A103,Collection_classifier!A:A,1,0),0)=A103,1,0)</f>
        <v>0</v>
      </c>
      <c r="J103">
        <f t="shared" si="13"/>
        <v>0</v>
      </c>
      <c r="K103">
        <f t="shared" si="14"/>
        <v>1</v>
      </c>
      <c r="L103">
        <f t="shared" si="15"/>
        <v>0</v>
      </c>
      <c r="M103">
        <f t="shared" si="16"/>
        <v>0</v>
      </c>
    </row>
    <row r="104" spans="1:13" x14ac:dyDescent="0.25">
      <c r="A104" t="s">
        <v>1126</v>
      </c>
      <c r="B104" t="str">
        <f>VLOOKUP(A104,'1st expert'!$A$1:$H$144,8,0)</f>
        <v>Properties</v>
      </c>
      <c r="C104" t="str">
        <f>VLOOKUP(A104,'2nd expert'!$A$1:$F$144,3,0)</f>
        <v>Properties</v>
      </c>
      <c r="D104" t="str">
        <f>VLOOKUP(A104,'3rd expert'!$A$1:$E$144,3,0)</f>
        <v>Array; Status</v>
      </c>
      <c r="E104">
        <f t="shared" si="9"/>
        <v>0</v>
      </c>
      <c r="F104">
        <f t="shared" si="10"/>
        <v>0</v>
      </c>
      <c r="G104">
        <f t="shared" si="11"/>
        <v>1</v>
      </c>
      <c r="H104">
        <f t="shared" si="12"/>
        <v>0</v>
      </c>
      <c r="I104">
        <f>IF(_xlfn.IFNA(VLOOKUP(A104,Collection_classifier!A:A,1,0),0)=A104,1,0)</f>
        <v>0</v>
      </c>
      <c r="J104">
        <f t="shared" si="13"/>
        <v>0</v>
      </c>
      <c r="K104">
        <f t="shared" si="14"/>
        <v>1</v>
      </c>
      <c r="L104">
        <f t="shared" si="15"/>
        <v>0</v>
      </c>
      <c r="M104">
        <f t="shared" si="16"/>
        <v>0</v>
      </c>
    </row>
    <row r="105" spans="1:13" x14ac:dyDescent="0.25">
      <c r="A105" t="s">
        <v>1121</v>
      </c>
      <c r="B105" t="str">
        <f>VLOOKUP(A105,'1st expert'!$A$1:$H$144,8,0)</f>
        <v>Conceptual</v>
      </c>
      <c r="C105" t="str">
        <f>VLOOKUP(A105,'2nd expert'!$A$1:$F$144,3,0)</f>
        <v>Status</v>
      </c>
      <c r="D105" t="str">
        <f>VLOOKUP(A105,'3rd expert'!$A$1:$E$144,3,0)</f>
        <v>Status</v>
      </c>
      <c r="E105">
        <f t="shared" si="9"/>
        <v>0</v>
      </c>
      <c r="F105">
        <f t="shared" si="10"/>
        <v>0</v>
      </c>
      <c r="G105">
        <f t="shared" si="11"/>
        <v>0</v>
      </c>
      <c r="H105">
        <f t="shared" si="12"/>
        <v>0</v>
      </c>
      <c r="I105">
        <f>IF(_xlfn.IFNA(VLOOKUP(A105,Collection_classifier!A:A,1,0),0)=A105,1,0)</f>
        <v>0</v>
      </c>
      <c r="J105">
        <f t="shared" si="13"/>
        <v>0</v>
      </c>
      <c r="K105">
        <f t="shared" si="14"/>
        <v>1</v>
      </c>
      <c r="L105">
        <f t="shared" si="15"/>
        <v>0</v>
      </c>
      <c r="M105">
        <f t="shared" si="16"/>
        <v>0</v>
      </c>
    </row>
    <row r="106" spans="1:13" x14ac:dyDescent="0.25">
      <c r="A106" t="s">
        <v>1127</v>
      </c>
      <c r="B106" t="str">
        <f>VLOOKUP(A106,'1st expert'!$A$1:$H$144,8,0)</f>
        <v>Conceptual</v>
      </c>
      <c r="C106" t="str">
        <f>VLOOKUP(A106,'2nd expert'!$A$1:$F$144,3,0)</f>
        <v>Operation;Properties</v>
      </c>
      <c r="D106" t="str">
        <f>VLOOKUP(A106,'3rd expert'!$A$1:$E$144,3,0)</f>
        <v>Conceptual</v>
      </c>
      <c r="E106">
        <f t="shared" si="9"/>
        <v>0</v>
      </c>
      <c r="F106">
        <f t="shared" si="10"/>
        <v>0</v>
      </c>
      <c r="G106">
        <f t="shared" si="11"/>
        <v>0</v>
      </c>
      <c r="H106">
        <f t="shared" si="12"/>
        <v>0</v>
      </c>
      <c r="I106">
        <f>IF(_xlfn.IFNA(VLOOKUP(A106,Collection_classifier!A:A,1,0),0)=A106,1,0)</f>
        <v>0</v>
      </c>
      <c r="J106">
        <f t="shared" si="13"/>
        <v>0</v>
      </c>
      <c r="K106">
        <f t="shared" si="14"/>
        <v>1</v>
      </c>
      <c r="L106">
        <f t="shared" si="15"/>
        <v>0</v>
      </c>
      <c r="M106">
        <f t="shared" si="16"/>
        <v>0</v>
      </c>
    </row>
    <row r="107" spans="1:13" x14ac:dyDescent="0.25">
      <c r="A107" t="s">
        <v>1128</v>
      </c>
      <c r="B107" t="str">
        <f>VLOOKUP(A107,'1st expert'!$A$1:$H$144,8,0)</f>
        <v>Conceptual</v>
      </c>
      <c r="C107" t="str">
        <f>VLOOKUP(A107,'2nd expert'!$A$1:$F$144,3,0)</f>
        <v>Properties</v>
      </c>
      <c r="D107" t="str">
        <f>VLOOKUP(A107,'3rd expert'!$A$1:$E$144,3,0)</f>
        <v>Conceptual</v>
      </c>
      <c r="E107">
        <f t="shared" si="9"/>
        <v>0</v>
      </c>
      <c r="F107">
        <f t="shared" si="10"/>
        <v>0</v>
      </c>
      <c r="G107">
        <f t="shared" si="11"/>
        <v>0</v>
      </c>
      <c r="H107">
        <f t="shared" si="12"/>
        <v>0</v>
      </c>
      <c r="I107">
        <f>IF(_xlfn.IFNA(VLOOKUP(A107,Collection_classifier!A:A,1,0),0)=A107,1,0)</f>
        <v>0</v>
      </c>
      <c r="J107">
        <f t="shared" si="13"/>
        <v>0</v>
      </c>
      <c r="K107">
        <f t="shared" si="14"/>
        <v>1</v>
      </c>
      <c r="L107">
        <f t="shared" si="15"/>
        <v>0</v>
      </c>
      <c r="M107">
        <f t="shared" si="16"/>
        <v>0</v>
      </c>
    </row>
    <row r="108" spans="1:13" x14ac:dyDescent="0.25">
      <c r="A108" t="s">
        <v>1129</v>
      </c>
      <c r="B108" t="str">
        <f>VLOOKUP(A108,'1st expert'!$A$1:$H$144,8,0)</f>
        <v>Conceptual</v>
      </c>
      <c r="C108" t="str">
        <f>VLOOKUP(A108,'2nd expert'!$A$1:$F$144,3,0)</f>
        <v>Conceptual</v>
      </c>
      <c r="D108" t="str">
        <f>VLOOKUP(A108,'3rd expert'!$A$1:$E$144,3,0)</f>
        <v>Conceptual</v>
      </c>
      <c r="E108">
        <f t="shared" si="9"/>
        <v>0</v>
      </c>
      <c r="F108">
        <f t="shared" si="10"/>
        <v>0</v>
      </c>
      <c r="G108">
        <f t="shared" si="11"/>
        <v>0</v>
      </c>
      <c r="H108">
        <f t="shared" si="12"/>
        <v>0</v>
      </c>
      <c r="I108">
        <f>IF(_xlfn.IFNA(VLOOKUP(A108,Collection_classifier!A:A,1,0),0)=A108,1,0)</f>
        <v>0</v>
      </c>
      <c r="J108">
        <f t="shared" si="13"/>
        <v>0</v>
      </c>
      <c r="K108">
        <f t="shared" si="14"/>
        <v>1</v>
      </c>
      <c r="L108">
        <f t="shared" si="15"/>
        <v>0</v>
      </c>
      <c r="M108">
        <f t="shared" si="16"/>
        <v>0</v>
      </c>
    </row>
    <row r="109" spans="1:13" x14ac:dyDescent="0.25">
      <c r="A109" t="s">
        <v>1130</v>
      </c>
      <c r="B109" t="str">
        <f>VLOOKUP(A109,'1st expert'!$A$1:$H$144,8,0)</f>
        <v>Array</v>
      </c>
      <c r="C109" t="str">
        <f>VLOOKUP(A109,'2nd expert'!$A$1:$F$144,3,0)</f>
        <v>Array;Properties</v>
      </c>
      <c r="D109" t="str">
        <f>VLOOKUP(A109,'3rd expert'!$A$1:$E$144,3,0)</f>
        <v>Array</v>
      </c>
      <c r="E109">
        <f t="shared" si="9"/>
        <v>1</v>
      </c>
      <c r="F109">
        <f t="shared" si="10"/>
        <v>1</v>
      </c>
      <c r="G109">
        <f t="shared" si="11"/>
        <v>1</v>
      </c>
      <c r="H109">
        <f t="shared" si="12"/>
        <v>1</v>
      </c>
      <c r="I109">
        <f>IF(_xlfn.IFNA(VLOOKUP(A109,Collection_classifier!A:A,1,0),0)=A109,1,0)</f>
        <v>0</v>
      </c>
      <c r="J109">
        <f t="shared" si="13"/>
        <v>0</v>
      </c>
      <c r="K109">
        <f t="shared" si="14"/>
        <v>0</v>
      </c>
      <c r="L109">
        <f t="shared" si="15"/>
        <v>0</v>
      </c>
      <c r="M109">
        <f t="shared" si="16"/>
        <v>1</v>
      </c>
    </row>
    <row r="110" spans="1:13" x14ac:dyDescent="0.25">
      <c r="A110" t="s">
        <v>1131</v>
      </c>
      <c r="B110" t="str">
        <f>VLOOKUP(A110,'1st expert'!$A$1:$H$144,8,0)</f>
        <v>Conceptual</v>
      </c>
      <c r="C110" t="str">
        <f>VLOOKUP(A110,'2nd expert'!$A$1:$F$144,3,0)</f>
        <v>Properties</v>
      </c>
      <c r="D110" t="str">
        <f>VLOOKUP(A110,'3rd expert'!$A$1:$E$144,3,0)</f>
        <v>Conceptual</v>
      </c>
      <c r="E110">
        <f t="shared" si="9"/>
        <v>0</v>
      </c>
      <c r="F110">
        <f t="shared" si="10"/>
        <v>0</v>
      </c>
      <c r="G110">
        <f t="shared" si="11"/>
        <v>0</v>
      </c>
      <c r="H110">
        <f t="shared" si="12"/>
        <v>0</v>
      </c>
      <c r="I110">
        <f>IF(_xlfn.IFNA(VLOOKUP(A110,Collection_classifier!A:A,1,0),0)=A110,1,0)</f>
        <v>0</v>
      </c>
      <c r="J110">
        <f t="shared" si="13"/>
        <v>0</v>
      </c>
      <c r="K110">
        <f t="shared" si="14"/>
        <v>1</v>
      </c>
      <c r="L110">
        <f t="shared" si="15"/>
        <v>0</v>
      </c>
      <c r="M110">
        <f t="shared" si="16"/>
        <v>0</v>
      </c>
    </row>
    <row r="111" spans="1:13" x14ac:dyDescent="0.25">
      <c r="A111" t="s">
        <v>1132</v>
      </c>
      <c r="B111" t="str">
        <f>VLOOKUP(A111,'1st expert'!$A$1:$H$144,8,0)</f>
        <v>Conceptual</v>
      </c>
      <c r="C111" t="str">
        <f>VLOOKUP(A111,'2nd expert'!$A$1:$F$144,3,0)</f>
        <v>Properties</v>
      </c>
      <c r="D111" t="str">
        <f>VLOOKUP(A111,'3rd expert'!$A$1:$E$144,3,0)</f>
        <v>Conceptual</v>
      </c>
      <c r="E111">
        <f t="shared" si="9"/>
        <v>0</v>
      </c>
      <c r="F111">
        <f t="shared" si="10"/>
        <v>0</v>
      </c>
      <c r="G111">
        <f t="shared" si="11"/>
        <v>0</v>
      </c>
      <c r="H111">
        <f t="shared" si="12"/>
        <v>0</v>
      </c>
      <c r="I111">
        <f>IF(_xlfn.IFNA(VLOOKUP(A111,Collection_classifier!A:A,1,0),0)=A111,1,0)</f>
        <v>0</v>
      </c>
      <c r="J111">
        <f t="shared" si="13"/>
        <v>0</v>
      </c>
      <c r="K111">
        <f t="shared" si="14"/>
        <v>1</v>
      </c>
      <c r="L111">
        <f t="shared" si="15"/>
        <v>0</v>
      </c>
      <c r="M111">
        <f t="shared" si="16"/>
        <v>0</v>
      </c>
    </row>
    <row r="112" spans="1:13" x14ac:dyDescent="0.25">
      <c r="A112" t="s">
        <v>1133</v>
      </c>
      <c r="B112" t="str">
        <f>VLOOKUP(A112,'1st expert'!$A$1:$H$144,8,0)</f>
        <v>Conceptual</v>
      </c>
      <c r="C112" t="str">
        <f>VLOOKUP(A112,'2nd expert'!$A$1:$F$144,3,0)</f>
        <v>Properties</v>
      </c>
      <c r="D112" t="str">
        <f>VLOOKUP(A112,'3rd expert'!$A$1:$E$144,3,0)</f>
        <v>Conceptual</v>
      </c>
      <c r="E112">
        <f t="shared" si="9"/>
        <v>0</v>
      </c>
      <c r="F112">
        <f t="shared" si="10"/>
        <v>0</v>
      </c>
      <c r="G112">
        <f t="shared" si="11"/>
        <v>0</v>
      </c>
      <c r="H112">
        <f t="shared" si="12"/>
        <v>0</v>
      </c>
      <c r="I112">
        <f>IF(_xlfn.IFNA(VLOOKUP(A112,Collection_classifier!A:A,1,0),0)=A112,1,0)</f>
        <v>0</v>
      </c>
      <c r="J112">
        <f t="shared" si="13"/>
        <v>0</v>
      </c>
      <c r="K112">
        <f t="shared" si="14"/>
        <v>1</v>
      </c>
      <c r="L112">
        <f t="shared" si="15"/>
        <v>0</v>
      </c>
      <c r="M112">
        <f t="shared" si="16"/>
        <v>0</v>
      </c>
    </row>
    <row r="113" spans="1:13" x14ac:dyDescent="0.25">
      <c r="A113" t="s">
        <v>1134</v>
      </c>
      <c r="B113" t="str">
        <f>VLOOKUP(A113,'1st expert'!$A$1:$H$144,8,0)</f>
        <v>Properties</v>
      </c>
      <c r="C113" t="str">
        <f>VLOOKUP(A113,'2nd expert'!$A$1:$F$144,3,0)</f>
        <v>Properties</v>
      </c>
      <c r="D113" t="str">
        <f>VLOOKUP(A113,'3rd expert'!$A$1:$E$144,3,0)</f>
        <v>Status</v>
      </c>
      <c r="E113">
        <f t="shared" si="9"/>
        <v>0</v>
      </c>
      <c r="F113">
        <f t="shared" si="10"/>
        <v>0</v>
      </c>
      <c r="G113">
        <f t="shared" si="11"/>
        <v>0</v>
      </c>
      <c r="H113">
        <f t="shared" si="12"/>
        <v>0</v>
      </c>
      <c r="I113">
        <f>IF(_xlfn.IFNA(VLOOKUP(A113,Collection_classifier!A:A,1,0),0)=A113,1,0)</f>
        <v>0</v>
      </c>
      <c r="J113">
        <f t="shared" si="13"/>
        <v>0</v>
      </c>
      <c r="K113">
        <f t="shared" si="14"/>
        <v>1</v>
      </c>
      <c r="L113">
        <f t="shared" si="15"/>
        <v>0</v>
      </c>
      <c r="M113">
        <f t="shared" si="16"/>
        <v>0</v>
      </c>
    </row>
    <row r="114" spans="1:13" x14ac:dyDescent="0.25">
      <c r="A114" t="s">
        <v>1135</v>
      </c>
      <c r="B114" t="str">
        <f>VLOOKUP(A114,'1st expert'!$A$1:$H$144,8,0)</f>
        <v>Properties</v>
      </c>
      <c r="C114" t="str">
        <f>VLOOKUP(A114,'2nd expert'!$A$1:$F$144,3,0)</f>
        <v>Properties</v>
      </c>
      <c r="D114" t="str">
        <f>VLOOKUP(A114,'3rd expert'!$A$1:$E$144,3,0)</f>
        <v>Status</v>
      </c>
      <c r="E114">
        <f t="shared" si="9"/>
        <v>0</v>
      </c>
      <c r="F114">
        <f t="shared" si="10"/>
        <v>0</v>
      </c>
      <c r="G114">
        <f t="shared" si="11"/>
        <v>0</v>
      </c>
      <c r="H114">
        <f t="shared" si="12"/>
        <v>0</v>
      </c>
      <c r="I114">
        <f>IF(_xlfn.IFNA(VLOOKUP(A114,Collection_classifier!A:A,1,0),0)=A114,1,0)</f>
        <v>0</v>
      </c>
      <c r="J114">
        <f t="shared" si="13"/>
        <v>0</v>
      </c>
      <c r="K114">
        <f t="shared" si="14"/>
        <v>1</v>
      </c>
      <c r="L114">
        <f t="shared" si="15"/>
        <v>0</v>
      </c>
      <c r="M114">
        <f t="shared" si="16"/>
        <v>0</v>
      </c>
    </row>
    <row r="115" spans="1:13" x14ac:dyDescent="0.25">
      <c r="A115" t="s">
        <v>1136</v>
      </c>
      <c r="B115" t="str">
        <f>VLOOKUP(A115,'1st expert'!$A$1:$H$144,8,0)</f>
        <v>Properties</v>
      </c>
      <c r="C115" t="str">
        <f>VLOOKUP(A115,'2nd expert'!$A$1:$F$144,3,0)</f>
        <v>Properties</v>
      </c>
      <c r="D115" t="str">
        <f>VLOOKUP(A115,'3rd expert'!$A$1:$E$144,3,0)</f>
        <v>Array; Status</v>
      </c>
      <c r="E115">
        <f t="shared" si="9"/>
        <v>0</v>
      </c>
      <c r="F115">
        <f t="shared" si="10"/>
        <v>0</v>
      </c>
      <c r="G115">
        <f t="shared" si="11"/>
        <v>1</v>
      </c>
      <c r="H115">
        <f t="shared" si="12"/>
        <v>0</v>
      </c>
      <c r="I115">
        <f>IF(_xlfn.IFNA(VLOOKUP(A115,Collection_classifier!A:A,1,0),0)=A115,1,0)</f>
        <v>0</v>
      </c>
      <c r="J115">
        <f t="shared" si="13"/>
        <v>0</v>
      </c>
      <c r="K115">
        <f t="shared" si="14"/>
        <v>1</v>
      </c>
      <c r="L115">
        <f t="shared" si="15"/>
        <v>0</v>
      </c>
      <c r="M115">
        <f t="shared" si="16"/>
        <v>0</v>
      </c>
    </row>
    <row r="116" spans="1:13" x14ac:dyDescent="0.25">
      <c r="A116" t="s">
        <v>1137</v>
      </c>
      <c r="B116" t="str">
        <f>VLOOKUP(A116,'1st expert'!$A$1:$H$144,8,0)</f>
        <v>Conceptual</v>
      </c>
      <c r="C116" t="str">
        <f>VLOOKUP(A116,'2nd expert'!$A$1:$F$144,3,0)</f>
        <v>Array</v>
      </c>
      <c r="D116" t="str">
        <f>VLOOKUP(A116,'3rd expert'!$A$1:$E$144,3,0)</f>
        <v>Status</v>
      </c>
      <c r="E116">
        <f t="shared" si="9"/>
        <v>0</v>
      </c>
      <c r="F116">
        <f t="shared" si="10"/>
        <v>1</v>
      </c>
      <c r="G116">
        <f t="shared" si="11"/>
        <v>0</v>
      </c>
      <c r="H116">
        <f t="shared" si="12"/>
        <v>0</v>
      </c>
      <c r="I116">
        <f>IF(_xlfn.IFNA(VLOOKUP(A116,Collection_classifier!A:A,1,0),0)=A116,1,0)</f>
        <v>1</v>
      </c>
      <c r="J116">
        <f t="shared" si="13"/>
        <v>0</v>
      </c>
      <c r="K116">
        <f t="shared" si="14"/>
        <v>0</v>
      </c>
      <c r="L116">
        <f t="shared" si="15"/>
        <v>1</v>
      </c>
      <c r="M116">
        <f t="shared" si="16"/>
        <v>0</v>
      </c>
    </row>
    <row r="117" spans="1:13" x14ac:dyDescent="0.25">
      <c r="A117" t="s">
        <v>1138</v>
      </c>
      <c r="B117" t="str">
        <f>VLOOKUP(A117,'1st expert'!$A$1:$H$144,8,0)</f>
        <v>Conceptual</v>
      </c>
      <c r="C117" t="str">
        <f>VLOOKUP(A117,'2nd expert'!$A$1:$F$144,3,0)</f>
        <v>Array;Properties</v>
      </c>
      <c r="D117" t="str">
        <f>VLOOKUP(A117,'3rd expert'!$A$1:$E$144,3,0)</f>
        <v>Status</v>
      </c>
      <c r="E117">
        <f t="shared" si="9"/>
        <v>0</v>
      </c>
      <c r="F117">
        <f t="shared" si="10"/>
        <v>1</v>
      </c>
      <c r="G117">
        <f t="shared" si="11"/>
        <v>0</v>
      </c>
      <c r="H117">
        <f t="shared" si="12"/>
        <v>0</v>
      </c>
      <c r="I117">
        <f>IF(_xlfn.IFNA(VLOOKUP(A117,Collection_classifier!A:A,1,0),0)=A117,1,0)</f>
        <v>1</v>
      </c>
      <c r="J117">
        <f t="shared" si="13"/>
        <v>0</v>
      </c>
      <c r="K117">
        <f t="shared" si="14"/>
        <v>0</v>
      </c>
      <c r="L117">
        <f t="shared" si="15"/>
        <v>1</v>
      </c>
      <c r="M117">
        <f t="shared" si="16"/>
        <v>0</v>
      </c>
    </row>
    <row r="118" spans="1:13" x14ac:dyDescent="0.25">
      <c r="A118" t="s">
        <v>1139</v>
      </c>
      <c r="B118" t="str">
        <f>VLOOKUP(A118,'1st expert'!$A$1:$H$144,8,0)</f>
        <v>Conceptual</v>
      </c>
      <c r="C118" t="str">
        <f>VLOOKUP(A118,'2nd expert'!$A$1:$F$144,3,0)</f>
        <v>Conceptual</v>
      </c>
      <c r="D118" t="str">
        <f>VLOOKUP(A118,'3rd expert'!$A$1:$E$144,3,0)</f>
        <v>Operation</v>
      </c>
      <c r="E118">
        <f t="shared" si="9"/>
        <v>0</v>
      </c>
      <c r="F118">
        <f t="shared" si="10"/>
        <v>0</v>
      </c>
      <c r="G118">
        <f t="shared" si="11"/>
        <v>0</v>
      </c>
      <c r="H118">
        <f t="shared" si="12"/>
        <v>0</v>
      </c>
      <c r="I118">
        <f>IF(_xlfn.IFNA(VLOOKUP(A118,Collection_classifier!A:A,1,0),0)=A118,1,0)</f>
        <v>0</v>
      </c>
      <c r="J118">
        <f t="shared" si="13"/>
        <v>0</v>
      </c>
      <c r="K118">
        <f t="shared" si="14"/>
        <v>1</v>
      </c>
      <c r="L118">
        <f t="shared" si="15"/>
        <v>0</v>
      </c>
      <c r="M118">
        <f t="shared" si="16"/>
        <v>0</v>
      </c>
    </row>
    <row r="119" spans="1:13" x14ac:dyDescent="0.25">
      <c r="A119" t="s">
        <v>1140</v>
      </c>
      <c r="B119" t="str">
        <f>VLOOKUP(A119,'1st expert'!$A$1:$H$144,8,0)</f>
        <v>Conceptual</v>
      </c>
      <c r="C119" t="str">
        <f>VLOOKUP(A119,'2nd expert'!$A$1:$F$144,3,0)</f>
        <v>Array</v>
      </c>
      <c r="D119" t="str">
        <f>VLOOKUP(A119,'3rd expert'!$A$1:$E$144,3,0)</f>
        <v>Results</v>
      </c>
      <c r="E119">
        <f t="shared" si="9"/>
        <v>0</v>
      </c>
      <c r="F119">
        <f t="shared" si="10"/>
        <v>1</v>
      </c>
      <c r="G119">
        <f t="shared" si="11"/>
        <v>0</v>
      </c>
      <c r="H119">
        <f t="shared" si="12"/>
        <v>0</v>
      </c>
      <c r="I119">
        <f>IF(_xlfn.IFNA(VLOOKUP(A119,Collection_classifier!A:A,1,0),0)=A119,1,0)</f>
        <v>1</v>
      </c>
      <c r="J119">
        <f t="shared" si="13"/>
        <v>0</v>
      </c>
      <c r="K119">
        <f t="shared" si="14"/>
        <v>0</v>
      </c>
      <c r="L119">
        <f t="shared" si="15"/>
        <v>1</v>
      </c>
      <c r="M119">
        <f t="shared" si="16"/>
        <v>0</v>
      </c>
    </row>
    <row r="120" spans="1:13" x14ac:dyDescent="0.25">
      <c r="A120" t="s">
        <v>1141</v>
      </c>
      <c r="B120" t="str">
        <f>VLOOKUP(A120,'1st expert'!$A$1:$H$144,8,0)</f>
        <v>Conceptual</v>
      </c>
      <c r="C120" t="str">
        <f>VLOOKUP(A120,'2nd expert'!$A$1:$F$144,3,0)</f>
        <v>Conceptual</v>
      </c>
      <c r="D120" t="str">
        <f>VLOOKUP(A120,'3rd expert'!$A$1:$E$144,3,0)</f>
        <v>Status</v>
      </c>
      <c r="E120">
        <f t="shared" si="9"/>
        <v>0</v>
      </c>
      <c r="F120">
        <f t="shared" si="10"/>
        <v>0</v>
      </c>
      <c r="G120">
        <f t="shared" si="11"/>
        <v>0</v>
      </c>
      <c r="H120">
        <f t="shared" si="12"/>
        <v>0</v>
      </c>
      <c r="I120">
        <f>IF(_xlfn.IFNA(VLOOKUP(A120,Collection_classifier!A:A,1,0),0)=A120,1,0)</f>
        <v>0</v>
      </c>
      <c r="J120">
        <f t="shared" si="13"/>
        <v>0</v>
      </c>
      <c r="K120">
        <f t="shared" si="14"/>
        <v>1</v>
      </c>
      <c r="L120">
        <f t="shared" si="15"/>
        <v>0</v>
      </c>
      <c r="M120">
        <f t="shared" si="16"/>
        <v>0</v>
      </c>
    </row>
    <row r="121" spans="1:13" x14ac:dyDescent="0.25">
      <c r="A121" t="s">
        <v>1142</v>
      </c>
      <c r="B121" t="str">
        <f>VLOOKUP(A121,'1st expert'!$A$1:$H$144,8,0)</f>
        <v>Conceptual</v>
      </c>
      <c r="C121" t="str">
        <f>VLOOKUP(A121,'2nd expert'!$A$1:$F$144,3,0)</f>
        <v>Conceptual</v>
      </c>
      <c r="D121" t="str">
        <f>VLOOKUP(A121,'3rd expert'!$A$1:$E$144,3,0)</f>
        <v>Properties ; Array</v>
      </c>
      <c r="E121">
        <f t="shared" si="9"/>
        <v>0</v>
      </c>
      <c r="F121">
        <f t="shared" si="10"/>
        <v>0</v>
      </c>
      <c r="G121">
        <f t="shared" si="11"/>
        <v>1</v>
      </c>
      <c r="H121">
        <f t="shared" si="12"/>
        <v>0</v>
      </c>
      <c r="I121">
        <f>IF(_xlfn.IFNA(VLOOKUP(A121,Collection_classifier!A:A,1,0),0)=A121,1,0)</f>
        <v>0</v>
      </c>
      <c r="J121">
        <f t="shared" si="13"/>
        <v>0</v>
      </c>
      <c r="K121">
        <f t="shared" si="14"/>
        <v>1</v>
      </c>
      <c r="L121">
        <f t="shared" si="15"/>
        <v>0</v>
      </c>
      <c r="M121">
        <f t="shared" si="16"/>
        <v>0</v>
      </c>
    </row>
    <row r="122" spans="1:13" x14ac:dyDescent="0.25">
      <c r="A122" t="s">
        <v>1143</v>
      </c>
      <c r="B122" t="str">
        <f>VLOOKUP(A122,'1st expert'!$A$1:$H$144,8,0)</f>
        <v>Conceptual</v>
      </c>
      <c r="C122" t="str">
        <f>VLOOKUP(A122,'2nd expert'!$A$1:$F$144,3,0)</f>
        <v>Array</v>
      </c>
      <c r="D122" t="str">
        <f>VLOOKUP(A122,'3rd expert'!$A$1:$E$144,3,0)</f>
        <v>Properties ; Array</v>
      </c>
      <c r="E122">
        <f t="shared" si="9"/>
        <v>0</v>
      </c>
      <c r="F122">
        <f t="shared" si="10"/>
        <v>1</v>
      </c>
      <c r="G122">
        <f t="shared" si="11"/>
        <v>1</v>
      </c>
      <c r="H122">
        <f t="shared" si="12"/>
        <v>1</v>
      </c>
      <c r="I122">
        <f>IF(_xlfn.IFNA(VLOOKUP(A122,Collection_classifier!A:A,1,0),0)=A122,1,0)</f>
        <v>0</v>
      </c>
      <c r="J122">
        <f t="shared" si="13"/>
        <v>0</v>
      </c>
      <c r="K122">
        <f t="shared" si="14"/>
        <v>0</v>
      </c>
      <c r="L122">
        <f t="shared" si="15"/>
        <v>0</v>
      </c>
      <c r="M122">
        <f t="shared" si="16"/>
        <v>1</v>
      </c>
    </row>
    <row r="123" spans="1:13" x14ac:dyDescent="0.25">
      <c r="A123" t="s">
        <v>1144</v>
      </c>
      <c r="B123" t="str">
        <f>VLOOKUP(A123,'1st expert'!$A$1:$H$144,8,0)</f>
        <v>Conceptual</v>
      </c>
      <c r="C123" t="str">
        <f>VLOOKUP(A123,'2nd expert'!$A$1:$F$144,3,0)</f>
        <v>Properties</v>
      </c>
      <c r="D123" t="str">
        <f>VLOOKUP(A123,'3rd expert'!$A$1:$E$144,3,0)</f>
        <v>Conceptual</v>
      </c>
      <c r="E123">
        <f t="shared" si="9"/>
        <v>0</v>
      </c>
      <c r="F123">
        <f t="shared" si="10"/>
        <v>0</v>
      </c>
      <c r="G123">
        <f t="shared" si="11"/>
        <v>0</v>
      </c>
      <c r="H123">
        <f t="shared" si="12"/>
        <v>0</v>
      </c>
      <c r="I123">
        <f>IF(_xlfn.IFNA(VLOOKUP(A123,Collection_classifier!A:A,1,0),0)=A123,1,0)</f>
        <v>0</v>
      </c>
      <c r="J123">
        <f t="shared" si="13"/>
        <v>0</v>
      </c>
      <c r="K123">
        <f t="shared" si="14"/>
        <v>1</v>
      </c>
      <c r="L123">
        <f t="shared" si="15"/>
        <v>0</v>
      </c>
      <c r="M123">
        <f t="shared" si="16"/>
        <v>0</v>
      </c>
    </row>
    <row r="124" spans="1:13" x14ac:dyDescent="0.25">
      <c r="A124" t="s">
        <v>1145</v>
      </c>
      <c r="B124" t="str">
        <f>VLOOKUP(A124,'1st expert'!$A$1:$H$144,8,0)</f>
        <v>Conceptual</v>
      </c>
      <c r="C124" t="str">
        <f>VLOOKUP(A124,'2nd expert'!$A$1:$F$144,3,0)</f>
        <v>Properties</v>
      </c>
      <c r="D124" t="str">
        <f>VLOOKUP(A124,'3rd expert'!$A$1:$E$144,3,0)</f>
        <v>Properties</v>
      </c>
      <c r="E124">
        <f t="shared" si="9"/>
        <v>0</v>
      </c>
      <c r="F124">
        <f t="shared" si="10"/>
        <v>0</v>
      </c>
      <c r="G124">
        <f t="shared" si="11"/>
        <v>0</v>
      </c>
      <c r="H124">
        <f t="shared" si="12"/>
        <v>0</v>
      </c>
      <c r="I124">
        <f>IF(_xlfn.IFNA(VLOOKUP(A124,Collection_classifier!A:A,1,0),0)=A124,1,0)</f>
        <v>0</v>
      </c>
      <c r="J124">
        <f t="shared" si="13"/>
        <v>0</v>
      </c>
      <c r="K124">
        <f t="shared" si="14"/>
        <v>1</v>
      </c>
      <c r="L124">
        <f t="shared" si="15"/>
        <v>0</v>
      </c>
      <c r="M124">
        <f t="shared" si="16"/>
        <v>0</v>
      </c>
    </row>
    <row r="125" spans="1:13" x14ac:dyDescent="0.25">
      <c r="A125" t="s">
        <v>1146</v>
      </c>
      <c r="B125" t="str">
        <f>VLOOKUP(A125,'1st expert'!$A$1:$H$144,8,0)</f>
        <v>Operation</v>
      </c>
      <c r="C125" t="str">
        <f>VLOOKUP(A125,'2nd expert'!$A$1:$F$144,3,0)</f>
        <v>Operation</v>
      </c>
      <c r="D125" t="str">
        <f>VLOOKUP(A125,'3rd expert'!$A$1:$E$144,3,0)</f>
        <v>Operation</v>
      </c>
      <c r="E125">
        <f t="shared" si="9"/>
        <v>0</v>
      </c>
      <c r="F125">
        <f t="shared" si="10"/>
        <v>0</v>
      </c>
      <c r="G125">
        <f t="shared" si="11"/>
        <v>0</v>
      </c>
      <c r="H125">
        <f t="shared" si="12"/>
        <v>0</v>
      </c>
      <c r="I125">
        <f>IF(_xlfn.IFNA(VLOOKUP(A125,Collection_classifier!A:A,1,0),0)=A125,1,0)</f>
        <v>0</v>
      </c>
      <c r="J125">
        <f t="shared" si="13"/>
        <v>0</v>
      </c>
      <c r="K125">
        <f t="shared" si="14"/>
        <v>1</v>
      </c>
      <c r="L125">
        <f t="shared" si="15"/>
        <v>0</v>
      </c>
      <c r="M125">
        <f t="shared" si="16"/>
        <v>0</v>
      </c>
    </row>
    <row r="126" spans="1:13" x14ac:dyDescent="0.25">
      <c r="A126" t="s">
        <v>1147</v>
      </c>
      <c r="B126" t="str">
        <f>VLOOKUP(A126,'1st expert'!$A$1:$H$144,8,0)</f>
        <v>Conceptual</v>
      </c>
      <c r="C126" t="str">
        <f>VLOOKUP(A126,'2nd expert'!$A$1:$F$144,3,0)</f>
        <v>Operation</v>
      </c>
      <c r="D126" t="str">
        <f>VLOOKUP(A126,'3rd expert'!$A$1:$E$144,3,0)</f>
        <v>Operation</v>
      </c>
      <c r="E126">
        <f t="shared" si="9"/>
        <v>0</v>
      </c>
      <c r="F126">
        <f t="shared" si="10"/>
        <v>0</v>
      </c>
      <c r="G126">
        <f t="shared" si="11"/>
        <v>0</v>
      </c>
      <c r="H126">
        <f t="shared" si="12"/>
        <v>0</v>
      </c>
      <c r="I126">
        <f>IF(_xlfn.IFNA(VLOOKUP(A126,Collection_classifier!A:A,1,0),0)=A126,1,0)</f>
        <v>0</v>
      </c>
      <c r="J126">
        <f t="shared" si="13"/>
        <v>0</v>
      </c>
      <c r="K126">
        <f t="shared" si="14"/>
        <v>1</v>
      </c>
      <c r="L126">
        <f t="shared" si="15"/>
        <v>0</v>
      </c>
      <c r="M126">
        <f t="shared" si="16"/>
        <v>0</v>
      </c>
    </row>
    <row r="127" spans="1:13" x14ac:dyDescent="0.25">
      <c r="A127" t="s">
        <v>1148</v>
      </c>
      <c r="B127" t="str">
        <f>VLOOKUP(A127,'1st expert'!$A$1:$H$144,8,0)</f>
        <v>Operation</v>
      </c>
      <c r="C127" t="str">
        <f>VLOOKUP(A127,'2nd expert'!$A$1:$F$144,3,0)</f>
        <v>Operation</v>
      </c>
      <c r="D127" t="str">
        <f>VLOOKUP(A127,'3rd expert'!$A$1:$E$144,3,0)</f>
        <v>Properties</v>
      </c>
      <c r="E127">
        <f t="shared" si="9"/>
        <v>0</v>
      </c>
      <c r="F127">
        <f t="shared" si="10"/>
        <v>0</v>
      </c>
      <c r="G127">
        <f t="shared" si="11"/>
        <v>0</v>
      </c>
      <c r="H127">
        <f t="shared" si="12"/>
        <v>0</v>
      </c>
      <c r="I127">
        <f>IF(_xlfn.IFNA(VLOOKUP(A127,Collection_classifier!A:A,1,0),0)=A127,1,0)</f>
        <v>0</v>
      </c>
      <c r="J127">
        <f t="shared" si="13"/>
        <v>0</v>
      </c>
      <c r="K127">
        <f t="shared" si="14"/>
        <v>1</v>
      </c>
      <c r="L127">
        <f t="shared" si="15"/>
        <v>0</v>
      </c>
      <c r="M127">
        <f t="shared" si="16"/>
        <v>0</v>
      </c>
    </row>
    <row r="128" spans="1:13" x14ac:dyDescent="0.25">
      <c r="A128" t="s">
        <v>1146</v>
      </c>
      <c r="B128" t="str">
        <f>VLOOKUP(A128,'1st expert'!$A$1:$H$144,8,0)</f>
        <v>Operation</v>
      </c>
      <c r="C128" t="str">
        <f>VLOOKUP(A128,'2nd expert'!$A$1:$F$144,3,0)</f>
        <v>Operation</v>
      </c>
      <c r="D128" t="str">
        <f>VLOOKUP(A128,'3rd expert'!$A$1:$E$144,3,0)</f>
        <v>Operation</v>
      </c>
      <c r="E128">
        <f t="shared" si="9"/>
        <v>0</v>
      </c>
      <c r="F128">
        <f t="shared" si="10"/>
        <v>0</v>
      </c>
      <c r="G128">
        <f t="shared" si="11"/>
        <v>0</v>
      </c>
      <c r="H128">
        <f t="shared" si="12"/>
        <v>0</v>
      </c>
      <c r="I128">
        <f>IF(_xlfn.IFNA(VLOOKUP(A128,Collection_classifier!A:A,1,0),0)=A128,1,0)</f>
        <v>0</v>
      </c>
      <c r="J128">
        <f t="shared" si="13"/>
        <v>0</v>
      </c>
      <c r="K128">
        <f t="shared" si="14"/>
        <v>1</v>
      </c>
      <c r="L128">
        <f t="shared" si="15"/>
        <v>0</v>
      </c>
      <c r="M128">
        <f t="shared" si="16"/>
        <v>0</v>
      </c>
    </row>
    <row r="129" spans="1:13" x14ac:dyDescent="0.25">
      <c r="A129" t="s">
        <v>1149</v>
      </c>
      <c r="B129" t="str">
        <f>VLOOKUP(A129,'1st expert'!$A$1:$H$144,8,0)</f>
        <v>Conceptual</v>
      </c>
      <c r="C129" t="str">
        <f>VLOOKUP(A129,'2nd expert'!$A$1:$F$144,3,0)</f>
        <v>Conceptual</v>
      </c>
      <c r="D129" t="str">
        <f>VLOOKUP(A129,'3rd expert'!$A$1:$E$144,3,0)</f>
        <v>Properties</v>
      </c>
      <c r="E129">
        <f t="shared" si="9"/>
        <v>0</v>
      </c>
      <c r="F129">
        <f t="shared" si="10"/>
        <v>0</v>
      </c>
      <c r="G129">
        <f t="shared" si="11"/>
        <v>0</v>
      </c>
      <c r="H129">
        <f t="shared" si="12"/>
        <v>0</v>
      </c>
      <c r="I129">
        <f>IF(_xlfn.IFNA(VLOOKUP(A129,Collection_classifier!A:A,1,0),0)=A129,1,0)</f>
        <v>0</v>
      </c>
      <c r="J129">
        <f t="shared" si="13"/>
        <v>0</v>
      </c>
      <c r="K129">
        <f t="shared" si="14"/>
        <v>1</v>
      </c>
      <c r="L129">
        <f t="shared" si="15"/>
        <v>0</v>
      </c>
      <c r="M129">
        <f t="shared" si="16"/>
        <v>0</v>
      </c>
    </row>
    <row r="130" spans="1:13" x14ac:dyDescent="0.25">
      <c r="A130" t="s">
        <v>1150</v>
      </c>
      <c r="B130" t="str">
        <f>VLOOKUP(A130,'1st expert'!$A$1:$H$144,8,0)</f>
        <v>Array; Results</v>
      </c>
      <c r="C130" t="str">
        <f>VLOOKUP(A130,'2nd expert'!$A$1:$F$144,3,0)</f>
        <v>Array;Results</v>
      </c>
      <c r="D130" t="str">
        <f>VLOOKUP(A130,'3rd expert'!$A$1:$E$144,3,0)</f>
        <v>Array; Status</v>
      </c>
      <c r="E130">
        <f t="shared" si="9"/>
        <v>1</v>
      </c>
      <c r="F130">
        <f t="shared" si="10"/>
        <v>1</v>
      </c>
      <c r="G130">
        <f t="shared" si="11"/>
        <v>1</v>
      </c>
      <c r="H130">
        <f t="shared" si="12"/>
        <v>1</v>
      </c>
      <c r="I130">
        <f>IF(_xlfn.IFNA(VLOOKUP(A130,Collection_classifier!A:A,1,0),0)=A130,1,0)</f>
        <v>0</v>
      </c>
      <c r="J130">
        <f t="shared" si="13"/>
        <v>0</v>
      </c>
      <c r="K130">
        <f t="shared" si="14"/>
        <v>0</v>
      </c>
      <c r="L130">
        <f t="shared" si="15"/>
        <v>0</v>
      </c>
      <c r="M130">
        <f t="shared" si="16"/>
        <v>1</v>
      </c>
    </row>
    <row r="131" spans="1:13" x14ac:dyDescent="0.25">
      <c r="A131" t="s">
        <v>1151</v>
      </c>
      <c r="B131" t="str">
        <f>VLOOKUP(A131,'1st expert'!$A$1:$H$144,8,0)</f>
        <v>Conceptual</v>
      </c>
      <c r="C131" t="str">
        <f>VLOOKUP(A131,'2nd expert'!$A$1:$F$144,3,0)</f>
        <v>Conceptual</v>
      </c>
      <c r="D131" t="str">
        <f>VLOOKUP(A131,'3rd expert'!$A$1:$E$144,3,0)</f>
        <v>Properties</v>
      </c>
      <c r="E131">
        <f t="shared" ref="E131:E144" si="17">IF(OR(B131="Collection",B131="Array",ISNUMBER(SEARCH("Array",B131)),ISNUMBER(SEARCH("Collection",B131))),1,0)</f>
        <v>0</v>
      </c>
      <c r="F131">
        <f t="shared" ref="F131:F144" si="18">IF(OR(C131="Collection",C131="Array",ISNUMBER(SEARCH("Array",C131)),ISNUMBER(SEARCH("Collection",C131))),1,0)</f>
        <v>0</v>
      </c>
      <c r="G131">
        <f t="shared" ref="G131:G144" si="19">IF(OR(D131="Collection",D131="Array",ISNUMBER(SEARCH("Array",D131)),ISNUMBER(SEARCH("Collection",D131))),1,0)</f>
        <v>0</v>
      </c>
      <c r="H131">
        <f t="shared" ref="H131:H144" si="20">IFERROR(MODE(E131:G131),MODE(E131,F131,G131,I131))</f>
        <v>0</v>
      </c>
      <c r="I131">
        <f>IF(_xlfn.IFNA(VLOOKUP(A131,Collection_classifier!A:A,1,0),0)=A131,1,0)</f>
        <v>0</v>
      </c>
      <c r="J131">
        <f t="shared" ref="J131:J144" si="21">IF(AND((H131=I131),(H131=1)),1,0)</f>
        <v>0</v>
      </c>
      <c r="K131">
        <f t="shared" ref="K131:K144" si="22">IF(AND((H131=I131),(H131=0)),1,0)</f>
        <v>1</v>
      </c>
      <c r="L131">
        <f t="shared" ref="L131:L144" si="23">IF(AND((H131&lt;&gt;I131),(I131=1)),1,0)</f>
        <v>0</v>
      </c>
      <c r="M131">
        <f t="shared" ref="M131:M144" si="24">IF(AND((H131&lt;&gt;I131),(I131=0)),1,0)</f>
        <v>0</v>
      </c>
    </row>
    <row r="132" spans="1:13" x14ac:dyDescent="0.25">
      <c r="A132" t="s">
        <v>1147</v>
      </c>
      <c r="B132" t="str">
        <f>VLOOKUP(A132,'1st expert'!$A$1:$H$144,8,0)</f>
        <v>Conceptual</v>
      </c>
      <c r="C132" t="str">
        <f>VLOOKUP(A132,'2nd expert'!$A$1:$F$144,3,0)</f>
        <v>Operation</v>
      </c>
      <c r="D132" t="str">
        <f>VLOOKUP(A132,'3rd expert'!$A$1:$E$144,3,0)</f>
        <v>Operation</v>
      </c>
      <c r="E132">
        <f t="shared" si="17"/>
        <v>0</v>
      </c>
      <c r="F132">
        <f t="shared" si="18"/>
        <v>0</v>
      </c>
      <c r="G132">
        <f t="shared" si="19"/>
        <v>0</v>
      </c>
      <c r="H132">
        <f t="shared" si="20"/>
        <v>0</v>
      </c>
      <c r="I132">
        <f>IF(_xlfn.IFNA(VLOOKUP(A132,Collection_classifier!A:A,1,0),0)=A132,1,0)</f>
        <v>0</v>
      </c>
      <c r="J132">
        <f t="shared" si="21"/>
        <v>0</v>
      </c>
      <c r="K132">
        <f t="shared" si="22"/>
        <v>1</v>
      </c>
      <c r="L132">
        <f t="shared" si="23"/>
        <v>0</v>
      </c>
      <c r="M132">
        <f t="shared" si="24"/>
        <v>0</v>
      </c>
    </row>
    <row r="133" spans="1:13" x14ac:dyDescent="0.25">
      <c r="A133" t="s">
        <v>1152</v>
      </c>
      <c r="B133" t="str">
        <f>VLOOKUP(A133,'1st expert'!$A$1:$H$144,8,0)</f>
        <v>Conceptual</v>
      </c>
      <c r="C133" t="str">
        <f>VLOOKUP(A133,'2nd expert'!$A$1:$F$144,3,0)</f>
        <v>Status</v>
      </c>
      <c r="D133" t="str">
        <f>VLOOKUP(A133,'3rd expert'!$A$1:$E$144,3,0)</f>
        <v>Status</v>
      </c>
      <c r="E133">
        <f t="shared" si="17"/>
        <v>0</v>
      </c>
      <c r="F133">
        <f t="shared" si="18"/>
        <v>0</v>
      </c>
      <c r="G133">
        <f t="shared" si="19"/>
        <v>0</v>
      </c>
      <c r="H133">
        <f t="shared" si="20"/>
        <v>0</v>
      </c>
      <c r="I133">
        <f>IF(_xlfn.IFNA(VLOOKUP(A133,Collection_classifier!A:A,1,0),0)=A133,1,0)</f>
        <v>0</v>
      </c>
      <c r="J133">
        <f t="shared" si="21"/>
        <v>0</v>
      </c>
      <c r="K133">
        <f t="shared" si="22"/>
        <v>1</v>
      </c>
      <c r="L133">
        <f t="shared" si="23"/>
        <v>0</v>
      </c>
      <c r="M133">
        <f t="shared" si="24"/>
        <v>0</v>
      </c>
    </row>
    <row r="134" spans="1:13" x14ac:dyDescent="0.25">
      <c r="A134" t="s">
        <v>1150</v>
      </c>
      <c r="B134" t="str">
        <f>VLOOKUP(A134,'1st expert'!$A$1:$H$144,8,0)</f>
        <v>Array; Results</v>
      </c>
      <c r="C134" t="str">
        <f>VLOOKUP(A134,'2nd expert'!$A$1:$F$144,3,0)</f>
        <v>Array;Results</v>
      </c>
      <c r="D134" t="str">
        <f>VLOOKUP(A134,'3rd expert'!$A$1:$E$144,3,0)</f>
        <v>Array; Status</v>
      </c>
      <c r="E134">
        <f t="shared" si="17"/>
        <v>1</v>
      </c>
      <c r="F134">
        <f t="shared" si="18"/>
        <v>1</v>
      </c>
      <c r="G134">
        <f t="shared" si="19"/>
        <v>1</v>
      </c>
      <c r="H134">
        <f t="shared" si="20"/>
        <v>1</v>
      </c>
      <c r="I134">
        <f>IF(_xlfn.IFNA(VLOOKUP(A134,Collection_classifier!A:A,1,0),0)=A134,1,0)</f>
        <v>0</v>
      </c>
      <c r="J134">
        <f t="shared" si="21"/>
        <v>0</v>
      </c>
      <c r="K134">
        <f t="shared" si="22"/>
        <v>0</v>
      </c>
      <c r="L134">
        <f t="shared" si="23"/>
        <v>0</v>
      </c>
      <c r="M134">
        <f t="shared" si="24"/>
        <v>1</v>
      </c>
    </row>
    <row r="135" spans="1:13" x14ac:dyDescent="0.25">
      <c r="A135" t="s">
        <v>1153</v>
      </c>
      <c r="B135" t="str">
        <f>VLOOKUP(A135,'1st expert'!$A$1:$H$144,8,0)</f>
        <v>Conceptual</v>
      </c>
      <c r="C135" t="str">
        <f>VLOOKUP(A135,'2nd expert'!$A$1:$F$144,3,0)</f>
        <v>Properties</v>
      </c>
      <c r="D135" t="str">
        <f>VLOOKUP(A135,'3rd expert'!$A$1:$E$144,3,0)</f>
        <v>Properties</v>
      </c>
      <c r="E135">
        <f t="shared" si="17"/>
        <v>0</v>
      </c>
      <c r="F135">
        <f t="shared" si="18"/>
        <v>0</v>
      </c>
      <c r="G135">
        <f t="shared" si="19"/>
        <v>0</v>
      </c>
      <c r="H135">
        <f t="shared" si="20"/>
        <v>0</v>
      </c>
      <c r="I135">
        <f>IF(_xlfn.IFNA(VLOOKUP(A135,Collection_classifier!A:A,1,0),0)=A135,1,0)</f>
        <v>0</v>
      </c>
      <c r="J135">
        <f t="shared" si="21"/>
        <v>0</v>
      </c>
      <c r="K135">
        <f t="shared" si="22"/>
        <v>1</v>
      </c>
      <c r="L135">
        <f t="shared" si="23"/>
        <v>0</v>
      </c>
      <c r="M135">
        <f t="shared" si="24"/>
        <v>0</v>
      </c>
    </row>
    <row r="136" spans="1:13" x14ac:dyDescent="0.25">
      <c r="A136" t="s">
        <v>1154</v>
      </c>
      <c r="B136" t="str">
        <f>VLOOKUP(A136,'1st expert'!$A$1:$H$144,8,0)</f>
        <v>Conceptual</v>
      </c>
      <c r="C136" t="str">
        <f>VLOOKUP(A136,'2nd expert'!$A$1:$F$144,3,0)</f>
        <v>Conceptual</v>
      </c>
      <c r="D136" t="str">
        <f>VLOOKUP(A136,'3rd expert'!$A$1:$E$144,3,0)</f>
        <v>Properties</v>
      </c>
      <c r="E136">
        <f t="shared" si="17"/>
        <v>0</v>
      </c>
      <c r="F136">
        <f t="shared" si="18"/>
        <v>0</v>
      </c>
      <c r="G136">
        <f t="shared" si="19"/>
        <v>0</v>
      </c>
      <c r="H136">
        <f t="shared" si="20"/>
        <v>0</v>
      </c>
      <c r="I136">
        <f>IF(_xlfn.IFNA(VLOOKUP(A136,Collection_classifier!A:A,1,0),0)=A136,1,0)</f>
        <v>0</v>
      </c>
      <c r="J136">
        <f t="shared" si="21"/>
        <v>0</v>
      </c>
      <c r="K136">
        <f t="shared" si="22"/>
        <v>1</v>
      </c>
      <c r="L136">
        <f t="shared" si="23"/>
        <v>0</v>
      </c>
      <c r="M136">
        <f t="shared" si="24"/>
        <v>0</v>
      </c>
    </row>
    <row r="137" spans="1:13" x14ac:dyDescent="0.25">
      <c r="A137" t="s">
        <v>1155</v>
      </c>
      <c r="B137" t="str">
        <f>VLOOKUP(A137,'1st expert'!$A$1:$H$144,8,0)</f>
        <v>Properties</v>
      </c>
      <c r="C137" t="str">
        <f>VLOOKUP(A137,'2nd expert'!$A$1:$F$144,3,0)</f>
        <v>Properties</v>
      </c>
      <c r="D137" t="str">
        <f>VLOOKUP(A137,'3rd expert'!$A$1:$E$144,3,0)</f>
        <v>Properties</v>
      </c>
      <c r="E137">
        <f t="shared" si="17"/>
        <v>0</v>
      </c>
      <c r="F137">
        <f t="shared" si="18"/>
        <v>0</v>
      </c>
      <c r="G137">
        <f t="shared" si="19"/>
        <v>0</v>
      </c>
      <c r="H137">
        <f t="shared" si="20"/>
        <v>0</v>
      </c>
      <c r="I137">
        <f>IF(_xlfn.IFNA(VLOOKUP(A137,Collection_classifier!A:A,1,0),0)=A137,1,0)</f>
        <v>0</v>
      </c>
      <c r="J137">
        <f t="shared" si="21"/>
        <v>0</v>
      </c>
      <c r="K137">
        <f t="shared" si="22"/>
        <v>1</v>
      </c>
      <c r="L137">
        <f t="shared" si="23"/>
        <v>0</v>
      </c>
      <c r="M137">
        <f t="shared" si="24"/>
        <v>0</v>
      </c>
    </row>
    <row r="138" spans="1:13" x14ac:dyDescent="0.25">
      <c r="A138" t="s">
        <v>1156</v>
      </c>
      <c r="B138" t="str">
        <f>VLOOKUP(A138,'1st expert'!$A$1:$H$144,8,0)</f>
        <v>Array</v>
      </c>
      <c r="C138" t="str">
        <f>VLOOKUP(A138,'2nd expert'!$A$1:$F$144,3,0)</f>
        <v>Array</v>
      </c>
      <c r="D138" t="str">
        <f>VLOOKUP(A138,'3rd expert'!$A$1:$E$144,3,0)</f>
        <v>Array</v>
      </c>
      <c r="E138">
        <f t="shared" si="17"/>
        <v>1</v>
      </c>
      <c r="F138">
        <f t="shared" si="18"/>
        <v>1</v>
      </c>
      <c r="G138">
        <f t="shared" si="19"/>
        <v>1</v>
      </c>
      <c r="H138">
        <f t="shared" si="20"/>
        <v>1</v>
      </c>
      <c r="I138">
        <f>IF(_xlfn.IFNA(VLOOKUP(A138,Collection_classifier!A:A,1,0),0)=A138,1,0)</f>
        <v>0</v>
      </c>
      <c r="J138">
        <f t="shared" si="21"/>
        <v>0</v>
      </c>
      <c r="K138">
        <f t="shared" si="22"/>
        <v>0</v>
      </c>
      <c r="L138">
        <f t="shared" si="23"/>
        <v>0</v>
      </c>
      <c r="M138">
        <f t="shared" si="24"/>
        <v>1</v>
      </c>
    </row>
    <row r="139" spans="1:13" x14ac:dyDescent="0.25">
      <c r="A139" t="s">
        <v>1157</v>
      </c>
      <c r="B139" t="str">
        <f>VLOOKUP(A139,'1st expert'!$A$1:$H$144,8,0)</f>
        <v>Conceptual</v>
      </c>
      <c r="C139" t="str">
        <f>VLOOKUP(A139,'2nd expert'!$A$1:$F$144,3,0)</f>
        <v>Conceptual</v>
      </c>
      <c r="D139" t="str">
        <f>VLOOKUP(A139,'3rd expert'!$A$1:$E$144,3,0)</f>
        <v>Properties</v>
      </c>
      <c r="E139">
        <f t="shared" si="17"/>
        <v>0</v>
      </c>
      <c r="F139">
        <f t="shared" si="18"/>
        <v>0</v>
      </c>
      <c r="G139">
        <f t="shared" si="19"/>
        <v>0</v>
      </c>
      <c r="H139">
        <f t="shared" si="20"/>
        <v>0</v>
      </c>
      <c r="I139">
        <f>IF(_xlfn.IFNA(VLOOKUP(A139,Collection_classifier!A:A,1,0),0)=A139,1,0)</f>
        <v>0</v>
      </c>
      <c r="J139">
        <f t="shared" si="21"/>
        <v>0</v>
      </c>
      <c r="K139">
        <f t="shared" si="22"/>
        <v>1</v>
      </c>
      <c r="L139">
        <f t="shared" si="23"/>
        <v>0</v>
      </c>
      <c r="M139">
        <f t="shared" si="24"/>
        <v>0</v>
      </c>
    </row>
    <row r="140" spans="1:13" x14ac:dyDescent="0.25">
      <c r="A140" t="s">
        <v>1158</v>
      </c>
      <c r="B140" t="str">
        <f>VLOOKUP(A140,'1st expert'!$A$1:$H$144,8,0)</f>
        <v>Conceptual</v>
      </c>
      <c r="C140" t="str">
        <f>VLOOKUP(A140,'2nd expert'!$A$1:$F$144,3,0)</f>
        <v>Properties</v>
      </c>
      <c r="D140" t="str">
        <f>VLOOKUP(A140,'3rd expert'!$A$1:$E$144,3,0)</f>
        <v>Properties</v>
      </c>
      <c r="E140">
        <f t="shared" si="17"/>
        <v>0</v>
      </c>
      <c r="F140">
        <f t="shared" si="18"/>
        <v>0</v>
      </c>
      <c r="G140">
        <f t="shared" si="19"/>
        <v>0</v>
      </c>
      <c r="H140">
        <f t="shared" si="20"/>
        <v>0</v>
      </c>
      <c r="I140">
        <f>IF(_xlfn.IFNA(VLOOKUP(A140,Collection_classifier!A:A,1,0),0)=A140,1,0)</f>
        <v>0</v>
      </c>
      <c r="J140">
        <f t="shared" si="21"/>
        <v>0</v>
      </c>
      <c r="K140">
        <f t="shared" si="22"/>
        <v>1</v>
      </c>
      <c r="L140">
        <f t="shared" si="23"/>
        <v>0</v>
      </c>
      <c r="M140">
        <f t="shared" si="24"/>
        <v>0</v>
      </c>
    </row>
    <row r="141" spans="1:13" x14ac:dyDescent="0.25">
      <c r="A141" t="s">
        <v>1159</v>
      </c>
      <c r="B141" t="str">
        <f>VLOOKUP(A141,'1st expert'!$A$1:$H$144,8,0)</f>
        <v>Conceptual</v>
      </c>
      <c r="C141" t="str">
        <f>VLOOKUP(A141,'2nd expert'!$A$1:$F$144,3,0)</f>
        <v>Properties</v>
      </c>
      <c r="D141" t="str">
        <f>VLOOKUP(A141,'3rd expert'!$A$1:$E$144,3,0)</f>
        <v>Operation</v>
      </c>
      <c r="E141">
        <f t="shared" si="17"/>
        <v>0</v>
      </c>
      <c r="F141">
        <f t="shared" si="18"/>
        <v>0</v>
      </c>
      <c r="G141">
        <f t="shared" si="19"/>
        <v>0</v>
      </c>
      <c r="H141">
        <f t="shared" si="20"/>
        <v>0</v>
      </c>
      <c r="I141">
        <f>IF(_xlfn.IFNA(VLOOKUP(A141,Collection_classifier!A:A,1,0),0)=A141,1,0)</f>
        <v>0</v>
      </c>
      <c r="J141">
        <f t="shared" si="21"/>
        <v>0</v>
      </c>
      <c r="K141">
        <f t="shared" si="22"/>
        <v>1</v>
      </c>
      <c r="L141">
        <f t="shared" si="23"/>
        <v>0</v>
      </c>
      <c r="M141">
        <f t="shared" si="24"/>
        <v>0</v>
      </c>
    </row>
    <row r="142" spans="1:13" x14ac:dyDescent="0.25">
      <c r="A142" t="s">
        <v>1160</v>
      </c>
      <c r="B142" t="str">
        <f>VLOOKUP(A142,'1st expert'!$A$1:$H$144,8,0)</f>
        <v>Conceptual</v>
      </c>
      <c r="C142" t="str">
        <f>VLOOKUP(A142,'2nd expert'!$A$1:$F$144,3,0)</f>
        <v>Conceptual</v>
      </c>
      <c r="D142" t="str">
        <f>VLOOKUP(A142,'3rd expert'!$A$1:$E$144,3,0)</f>
        <v>Properties</v>
      </c>
      <c r="E142">
        <f t="shared" si="17"/>
        <v>0</v>
      </c>
      <c r="F142">
        <f t="shared" si="18"/>
        <v>0</v>
      </c>
      <c r="G142">
        <f t="shared" si="19"/>
        <v>0</v>
      </c>
      <c r="H142">
        <f t="shared" si="20"/>
        <v>0</v>
      </c>
      <c r="I142">
        <f>IF(_xlfn.IFNA(VLOOKUP(A142,Collection_classifier!A:A,1,0),0)=A142,1,0)</f>
        <v>0</v>
      </c>
      <c r="J142">
        <f t="shared" si="21"/>
        <v>0</v>
      </c>
      <c r="K142">
        <f t="shared" si="22"/>
        <v>1</v>
      </c>
      <c r="L142">
        <f t="shared" si="23"/>
        <v>0</v>
      </c>
      <c r="M142">
        <f t="shared" si="24"/>
        <v>0</v>
      </c>
    </row>
    <row r="143" spans="1:13" x14ac:dyDescent="0.25">
      <c r="A143" t="s">
        <v>1161</v>
      </c>
      <c r="B143" t="str">
        <f>VLOOKUP(A143,'1st expert'!$A$1:$H$144,8,0)</f>
        <v>Conceptual</v>
      </c>
      <c r="C143" t="str">
        <f>VLOOKUP(A143,'2nd expert'!$A$1:$F$144,3,0)</f>
        <v>Properties</v>
      </c>
      <c r="D143" t="str">
        <f>VLOOKUP(A143,'3rd expert'!$A$1:$E$144,3,0)</f>
        <v>Properties</v>
      </c>
      <c r="E143">
        <f t="shared" si="17"/>
        <v>0</v>
      </c>
      <c r="F143">
        <f t="shared" si="18"/>
        <v>0</v>
      </c>
      <c r="G143">
        <f t="shared" si="19"/>
        <v>0</v>
      </c>
      <c r="H143">
        <f t="shared" si="20"/>
        <v>0</v>
      </c>
      <c r="I143">
        <f>IF(_xlfn.IFNA(VLOOKUP(A143,Collection_classifier!A:A,1,0),0)=A143,1,0)</f>
        <v>0</v>
      </c>
      <c r="J143">
        <f t="shared" si="21"/>
        <v>0</v>
      </c>
      <c r="K143">
        <f t="shared" si="22"/>
        <v>1</v>
      </c>
      <c r="L143">
        <f t="shared" si="23"/>
        <v>0</v>
      </c>
      <c r="M143">
        <f t="shared" si="24"/>
        <v>0</v>
      </c>
    </row>
    <row r="144" spans="1:13" x14ac:dyDescent="0.25">
      <c r="A144" t="s">
        <v>1162</v>
      </c>
      <c r="B144" t="str">
        <f>VLOOKUP(A144,'1st expert'!$A$1:$H$144,8,0)</f>
        <v>Conceptual</v>
      </c>
      <c r="C144" t="str">
        <f>VLOOKUP(A144,'2nd expert'!$A$1:$F$144,3,0)</f>
        <v>Conceptual</v>
      </c>
      <c r="D144" t="str">
        <f>VLOOKUP(A144,'3rd expert'!$A$1:$E$144,3,0)</f>
        <v>Properties</v>
      </c>
      <c r="E144">
        <f t="shared" si="17"/>
        <v>0</v>
      </c>
      <c r="F144">
        <f t="shared" si="18"/>
        <v>0</v>
      </c>
      <c r="G144">
        <f t="shared" si="19"/>
        <v>0</v>
      </c>
      <c r="H144">
        <f t="shared" si="20"/>
        <v>0</v>
      </c>
      <c r="I144">
        <f>IF(_xlfn.IFNA(VLOOKUP(A144,Collection_classifier!A:A,1,0),0)=A144,1,0)</f>
        <v>0</v>
      </c>
      <c r="J144">
        <f t="shared" si="21"/>
        <v>0</v>
      </c>
      <c r="K144">
        <f t="shared" si="22"/>
        <v>1</v>
      </c>
      <c r="L144">
        <f t="shared" si="23"/>
        <v>0</v>
      </c>
      <c r="M144">
        <f t="shared" si="24"/>
        <v>0</v>
      </c>
    </row>
  </sheetData>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EE329-C28D-4E23-B783-2ADA8A1DE536}">
  <sheetPr>
    <tabColor rgb="FF0070C0"/>
  </sheetPr>
  <dimension ref="A1:Q144"/>
  <sheetViews>
    <sheetView topLeftCell="B1" workbookViewId="0">
      <selection activeCell="Q6" sqref="Q6:Q8"/>
    </sheetView>
  </sheetViews>
  <sheetFormatPr defaultRowHeight="15.75" x14ac:dyDescent="0.25"/>
  <cols>
    <col min="1" max="1" width="69.125" bestFit="1" customWidth="1"/>
    <col min="2" max="2" width="12.5" bestFit="1" customWidth="1"/>
    <col min="3" max="3" width="18" bestFit="1" customWidth="1"/>
    <col min="4" max="4" width="15" bestFit="1" customWidth="1"/>
    <col min="5" max="5" width="14.625" bestFit="1" customWidth="1"/>
    <col min="6" max="6" width="15.125" bestFit="1" customWidth="1"/>
    <col min="7" max="7" width="14.75" bestFit="1" customWidth="1"/>
    <col min="8" max="8" width="14.125" bestFit="1" customWidth="1"/>
    <col min="9" max="9" width="15.375" bestFit="1" customWidth="1"/>
    <col min="10" max="10" width="3" bestFit="1" customWidth="1"/>
    <col min="11" max="11" width="3.25" bestFit="1" customWidth="1"/>
    <col min="12" max="12" width="2.875" bestFit="1" customWidth="1"/>
    <col min="13" max="13" width="3.125" bestFit="1" customWidth="1"/>
  </cols>
  <sheetData>
    <row r="1" spans="1:17" x14ac:dyDescent="0.25">
      <c r="A1" s="2" t="s">
        <v>0</v>
      </c>
      <c r="B1" s="2" t="s">
        <v>1178</v>
      </c>
      <c r="C1" s="2" t="s">
        <v>1179</v>
      </c>
      <c r="D1" s="2" t="s">
        <v>1180</v>
      </c>
      <c r="E1" s="2" t="s">
        <v>1181</v>
      </c>
      <c r="F1" s="2" t="s">
        <v>1182</v>
      </c>
      <c r="G1" s="2" t="s">
        <v>1183</v>
      </c>
      <c r="H1" s="3" t="s">
        <v>1176</v>
      </c>
      <c r="I1" s="3" t="s">
        <v>1177</v>
      </c>
      <c r="J1" s="3" t="s">
        <v>1028</v>
      </c>
      <c r="K1" s="3" t="s">
        <v>1029</v>
      </c>
      <c r="L1" s="3" t="s">
        <v>1030</v>
      </c>
      <c r="M1" s="3" t="s">
        <v>1031</v>
      </c>
      <c r="P1" t="s">
        <v>1028</v>
      </c>
      <c r="Q1">
        <f>SUM(J2:J144)</f>
        <v>8</v>
      </c>
    </row>
    <row r="2" spans="1:17" x14ac:dyDescent="0.25">
      <c r="A2" t="s">
        <v>1032</v>
      </c>
      <c r="B2" t="str">
        <f>VLOOKUP(A2,'1st expert'!$A$1:$H$144,8,0)</f>
        <v>Conceptual</v>
      </c>
      <c r="C2" t="str">
        <f>VLOOKUP(A2,'2nd expert'!$A$1:$F$144,3,0)</f>
        <v>Conceptual</v>
      </c>
      <c r="D2" t="str">
        <f>VLOOKUP(A2,'3rd expert'!$A$1:$E$144,3,0)</f>
        <v>Conceptual</v>
      </c>
      <c r="E2">
        <f>IF(OR(B2="Properties",ISNUMBER(SEARCH("Properties",B2))),1,0)</f>
        <v>0</v>
      </c>
      <c r="F2">
        <f t="shared" ref="F2:G2" si="0">IF(OR(C2="Properties",ISNUMBER(SEARCH("Properties",C2))),1,0)</f>
        <v>0</v>
      </c>
      <c r="G2">
        <f t="shared" si="0"/>
        <v>0</v>
      </c>
      <c r="H2">
        <f>IFERROR(MODE(E2:G2),MODE(E2,F2,G2,I2))</f>
        <v>0</v>
      </c>
      <c r="I2">
        <f>IF(_xlfn.IFNA(VLOOKUP(A2,Property_classifier!A:A,1,0),0)=A2,1,0)</f>
        <v>0</v>
      </c>
      <c r="J2">
        <f>IF(AND((H2=I2),(H2=1)),1,0)</f>
        <v>0</v>
      </c>
      <c r="K2">
        <f>IF(AND((H2=I2),(H2=0)),1,0)</f>
        <v>1</v>
      </c>
      <c r="L2">
        <f>IF(AND((H2&lt;&gt;I2),(I2=1)),1,0)</f>
        <v>0</v>
      </c>
      <c r="M2">
        <f>IF(AND((H2&lt;&gt;I2),(I2=0)),1,0)</f>
        <v>0</v>
      </c>
      <c r="P2" t="s">
        <v>1029</v>
      </c>
      <c r="Q2">
        <f>SUM(K2:K144)</f>
        <v>105</v>
      </c>
    </row>
    <row r="3" spans="1:17" x14ac:dyDescent="0.25">
      <c r="A3" t="s">
        <v>1033</v>
      </c>
      <c r="B3" t="str">
        <f>VLOOKUP(A3,'1st expert'!$A$1:$H$144,8,0)</f>
        <v>Conceptual</v>
      </c>
      <c r="C3" t="str">
        <f>VLOOKUP(A3,'2nd expert'!$A$1:$F$144,3,0)</f>
        <v>Conceptual</v>
      </c>
      <c r="D3" t="str">
        <f>VLOOKUP(A3,'3rd expert'!$A$1:$E$144,3,0)</f>
        <v>Conceptual</v>
      </c>
      <c r="E3">
        <f t="shared" ref="E3:E66" si="1">IF(OR(B3="Properties",ISNUMBER(SEARCH("Properties",B3))),1,0)</f>
        <v>0</v>
      </c>
      <c r="F3">
        <f t="shared" ref="F3:F66" si="2">IF(OR(C3="Properties",ISNUMBER(SEARCH("Properties",C3))),1,0)</f>
        <v>0</v>
      </c>
      <c r="G3">
        <f t="shared" ref="G3:G66" si="3">IF(OR(D3="Properties",ISNUMBER(SEARCH("Properties",D3))),1,0)</f>
        <v>0</v>
      </c>
      <c r="H3">
        <f t="shared" ref="H3:H66" si="4">IFERROR(MODE(E3:G3),MODE(E3,F3,G3,I3))</f>
        <v>0</v>
      </c>
      <c r="I3">
        <f>IF(_xlfn.IFNA(VLOOKUP(A3,Property_classifier!A:A,1,0),0)=A3,1,0)</f>
        <v>0</v>
      </c>
      <c r="J3">
        <f t="shared" ref="J3:J66" si="5">IF(AND((H3=I3),(H3=1)),1,0)</f>
        <v>0</v>
      </c>
      <c r="K3">
        <f t="shared" ref="K3:K66" si="6">IF(AND((H3=I3),(H3=0)),1,0)</f>
        <v>1</v>
      </c>
      <c r="L3">
        <f t="shared" ref="L3:L66" si="7">IF(AND((H3&lt;&gt;I3),(I3=1)),1,0)</f>
        <v>0</v>
      </c>
      <c r="M3">
        <f t="shared" ref="M3:M66" si="8">IF(AND((H3&lt;&gt;I3),(I3=0)),1,0)</f>
        <v>0</v>
      </c>
      <c r="P3" t="s">
        <v>1030</v>
      </c>
      <c r="Q3">
        <f>SUM(L2:L144)</f>
        <v>0</v>
      </c>
    </row>
    <row r="4" spans="1:17" x14ac:dyDescent="0.25">
      <c r="A4" t="s">
        <v>1034</v>
      </c>
      <c r="B4" t="str">
        <f>VLOOKUP(A4,'1st expert'!$A$1:$H$144,8,0)</f>
        <v>Conceptual</v>
      </c>
      <c r="C4" t="str">
        <f>VLOOKUP(A4,'2nd expert'!$A$1:$F$144,3,0)</f>
        <v>Conceptual</v>
      </c>
      <c r="D4" t="str">
        <f>VLOOKUP(A4,'3rd expert'!$A$1:$E$144,3,0)</f>
        <v>Conceptual</v>
      </c>
      <c r="E4">
        <f t="shared" si="1"/>
        <v>0</v>
      </c>
      <c r="F4">
        <f t="shared" si="2"/>
        <v>0</v>
      </c>
      <c r="G4">
        <f t="shared" si="3"/>
        <v>0</v>
      </c>
      <c r="H4">
        <f t="shared" si="4"/>
        <v>0</v>
      </c>
      <c r="I4">
        <f>IF(_xlfn.IFNA(VLOOKUP(A4,Property_classifier!A:A,1,0),0)=A4,1,0)</f>
        <v>0</v>
      </c>
      <c r="J4">
        <f t="shared" si="5"/>
        <v>0</v>
      </c>
      <c r="K4">
        <f t="shared" si="6"/>
        <v>1</v>
      </c>
      <c r="L4">
        <f t="shared" si="7"/>
        <v>0</v>
      </c>
      <c r="M4">
        <f t="shared" si="8"/>
        <v>0</v>
      </c>
      <c r="P4" t="s">
        <v>1031</v>
      </c>
      <c r="Q4">
        <f>SUM(M2:M144)</f>
        <v>30</v>
      </c>
    </row>
    <row r="5" spans="1:17" x14ac:dyDescent="0.25">
      <c r="A5" t="s">
        <v>1035</v>
      </c>
      <c r="B5" t="str">
        <f>VLOOKUP(A5,'1st expert'!$A$1:$H$144,8,0)</f>
        <v>Conceptual</v>
      </c>
      <c r="C5" t="str">
        <f>VLOOKUP(A5,'2nd expert'!$A$1:$F$144,3,0)</f>
        <v>Properties</v>
      </c>
      <c r="D5" t="str">
        <f>VLOOKUP(A5,'3rd expert'!$A$1:$E$144,3,0)</f>
        <v>Conceptual</v>
      </c>
      <c r="E5">
        <f t="shared" si="1"/>
        <v>0</v>
      </c>
      <c r="F5">
        <f t="shared" si="2"/>
        <v>1</v>
      </c>
      <c r="G5">
        <f t="shared" si="3"/>
        <v>0</v>
      </c>
      <c r="H5">
        <f t="shared" si="4"/>
        <v>0</v>
      </c>
      <c r="I5">
        <f>IF(_xlfn.IFNA(VLOOKUP(A5,Property_classifier!A:A,1,0),0)=A5,1,0)</f>
        <v>0</v>
      </c>
      <c r="J5">
        <f t="shared" si="5"/>
        <v>0</v>
      </c>
      <c r="K5">
        <f t="shared" si="6"/>
        <v>1</v>
      </c>
      <c r="L5">
        <f t="shared" si="7"/>
        <v>0</v>
      </c>
      <c r="M5">
        <f t="shared" si="8"/>
        <v>0</v>
      </c>
    </row>
    <row r="6" spans="1:17" x14ac:dyDescent="0.25">
      <c r="A6" t="s">
        <v>1036</v>
      </c>
      <c r="B6" t="str">
        <f>VLOOKUP(A6,'1st expert'!$A$1:$H$144,8,0)</f>
        <v>Conceptual</v>
      </c>
      <c r="C6" t="str">
        <f>VLOOKUP(A6,'2nd expert'!$A$1:$F$144,3,0)</f>
        <v>Properties</v>
      </c>
      <c r="D6" t="str">
        <f>VLOOKUP(A6,'3rd expert'!$A$1:$E$144,3,0)</f>
        <v>Conceptual</v>
      </c>
      <c r="E6">
        <f t="shared" si="1"/>
        <v>0</v>
      </c>
      <c r="F6">
        <f t="shared" si="2"/>
        <v>1</v>
      </c>
      <c r="G6">
        <f t="shared" si="3"/>
        <v>0</v>
      </c>
      <c r="H6">
        <f t="shared" si="4"/>
        <v>0</v>
      </c>
      <c r="I6">
        <f>IF(_xlfn.IFNA(VLOOKUP(A6,Property_classifier!A:A,1,0),0)=A6,1,0)</f>
        <v>0</v>
      </c>
      <c r="J6">
        <f t="shared" si="5"/>
        <v>0</v>
      </c>
      <c r="K6">
        <f t="shared" si="6"/>
        <v>1</v>
      </c>
      <c r="L6">
        <f t="shared" si="7"/>
        <v>0</v>
      </c>
      <c r="M6">
        <f t="shared" si="8"/>
        <v>0</v>
      </c>
      <c r="P6" t="s">
        <v>1038</v>
      </c>
      <c r="Q6" s="1">
        <f>+Q1/(Q1+Q3)</f>
        <v>1</v>
      </c>
    </row>
    <row r="7" spans="1:17" x14ac:dyDescent="0.25">
      <c r="A7" t="s">
        <v>1037</v>
      </c>
      <c r="B7" t="str">
        <f>VLOOKUP(A7,'1st expert'!$A$1:$H$144,8,0)</f>
        <v>Conceptual</v>
      </c>
      <c r="C7" t="str">
        <f>VLOOKUP(A7,'2nd expert'!$A$1:$F$144,3,0)</f>
        <v>Properties</v>
      </c>
      <c r="D7" t="str">
        <f>VLOOKUP(A7,'3rd expert'!$A$1:$E$144,3,0)</f>
        <v>Conceptual</v>
      </c>
      <c r="E7">
        <f t="shared" si="1"/>
        <v>0</v>
      </c>
      <c r="F7">
        <f t="shared" si="2"/>
        <v>1</v>
      </c>
      <c r="G7">
        <f t="shared" si="3"/>
        <v>0</v>
      </c>
      <c r="H7">
        <f t="shared" si="4"/>
        <v>0</v>
      </c>
      <c r="I7">
        <f>IF(_xlfn.IFNA(VLOOKUP(A7,Property_classifier!A:A,1,0),0)=A7,1,0)</f>
        <v>0</v>
      </c>
      <c r="J7">
        <f t="shared" si="5"/>
        <v>0</v>
      </c>
      <c r="K7">
        <f t="shared" si="6"/>
        <v>1</v>
      </c>
      <c r="L7">
        <f t="shared" si="7"/>
        <v>0</v>
      </c>
      <c r="M7">
        <f t="shared" si="8"/>
        <v>0</v>
      </c>
      <c r="P7" t="s">
        <v>1040</v>
      </c>
      <c r="Q7" s="1">
        <f>+Q1/(Q1+Q4)</f>
        <v>0.21052631578947367</v>
      </c>
    </row>
    <row r="8" spans="1:17" x14ac:dyDescent="0.25">
      <c r="A8" t="s">
        <v>1039</v>
      </c>
      <c r="B8" t="str">
        <f>VLOOKUP(A8,'1st expert'!$A$1:$H$144,8,0)</f>
        <v>Operation</v>
      </c>
      <c r="C8" t="str">
        <f>VLOOKUP(A8,'2nd expert'!$A$1:$F$144,3,0)</f>
        <v>Operation</v>
      </c>
      <c r="D8" t="str">
        <f>VLOOKUP(A8,'3rd expert'!$A$1:$E$144,3,0)</f>
        <v>Operation</v>
      </c>
      <c r="E8">
        <f t="shared" si="1"/>
        <v>0</v>
      </c>
      <c r="F8">
        <f t="shared" si="2"/>
        <v>0</v>
      </c>
      <c r="G8">
        <f t="shared" si="3"/>
        <v>0</v>
      </c>
      <c r="H8">
        <f t="shared" si="4"/>
        <v>0</v>
      </c>
      <c r="I8">
        <f>IF(_xlfn.IFNA(VLOOKUP(A8,Property_classifier!A:A,1,0),0)=A8,1,0)</f>
        <v>0</v>
      </c>
      <c r="J8">
        <f t="shared" si="5"/>
        <v>0</v>
      </c>
      <c r="K8">
        <f t="shared" si="6"/>
        <v>1</v>
      </c>
      <c r="L8">
        <f t="shared" si="7"/>
        <v>0</v>
      </c>
      <c r="M8">
        <f t="shared" si="8"/>
        <v>0</v>
      </c>
      <c r="P8" t="s">
        <v>1042</v>
      </c>
      <c r="Q8" s="1">
        <f>2*((Q6*Q7)/(Q6+Q7))</f>
        <v>0.34782608695652173</v>
      </c>
    </row>
    <row r="9" spans="1:17" x14ac:dyDescent="0.25">
      <c r="A9" t="s">
        <v>1041</v>
      </c>
      <c r="B9" t="str">
        <f>VLOOKUP(A9,'1st expert'!$A$1:$H$144,8,0)</f>
        <v>Conceptual</v>
      </c>
      <c r="C9" t="str">
        <f>VLOOKUP(A9,'2nd expert'!$A$1:$F$144,3,0)</f>
        <v>Properties</v>
      </c>
      <c r="D9" t="str">
        <f>VLOOKUP(A9,'3rd expert'!$A$1:$E$144,3,0)</f>
        <v>Properties</v>
      </c>
      <c r="E9">
        <f t="shared" si="1"/>
        <v>0</v>
      </c>
      <c r="F9">
        <f t="shared" si="2"/>
        <v>1</v>
      </c>
      <c r="G9">
        <f t="shared" si="3"/>
        <v>1</v>
      </c>
      <c r="H9">
        <f t="shared" si="4"/>
        <v>1</v>
      </c>
      <c r="I9">
        <f>IF(_xlfn.IFNA(VLOOKUP(A9,Property_classifier!A:A,1,0),0)=A9,1,0)</f>
        <v>0</v>
      </c>
      <c r="J9">
        <f t="shared" si="5"/>
        <v>0</v>
      </c>
      <c r="K9">
        <f t="shared" si="6"/>
        <v>0</v>
      </c>
      <c r="L9">
        <f t="shared" si="7"/>
        <v>0</v>
      </c>
      <c r="M9">
        <f t="shared" si="8"/>
        <v>1</v>
      </c>
    </row>
    <row r="10" spans="1:17" x14ac:dyDescent="0.25">
      <c r="A10" t="s">
        <v>1039</v>
      </c>
      <c r="B10" t="str">
        <f>VLOOKUP(A10,'1st expert'!$A$1:$H$144,8,0)</f>
        <v>Operation</v>
      </c>
      <c r="C10" t="str">
        <f>VLOOKUP(A10,'2nd expert'!$A$1:$F$144,3,0)</f>
        <v>Operation</v>
      </c>
      <c r="D10" t="str">
        <f>VLOOKUP(A10,'3rd expert'!$A$1:$E$144,3,0)</f>
        <v>Operation</v>
      </c>
      <c r="E10">
        <f t="shared" si="1"/>
        <v>0</v>
      </c>
      <c r="F10">
        <f t="shared" si="2"/>
        <v>0</v>
      </c>
      <c r="G10">
        <f t="shared" si="3"/>
        <v>0</v>
      </c>
      <c r="H10">
        <f t="shared" si="4"/>
        <v>0</v>
      </c>
      <c r="I10">
        <f>IF(_xlfn.IFNA(VLOOKUP(A10,Property_classifier!A:A,1,0),0)=A10,1,0)</f>
        <v>0</v>
      </c>
      <c r="J10">
        <f t="shared" si="5"/>
        <v>0</v>
      </c>
      <c r="K10">
        <f t="shared" si="6"/>
        <v>1</v>
      </c>
      <c r="L10">
        <f t="shared" si="7"/>
        <v>0</v>
      </c>
      <c r="M10">
        <f t="shared" si="8"/>
        <v>0</v>
      </c>
    </row>
    <row r="11" spans="1:17" x14ac:dyDescent="0.25">
      <c r="A11" t="s">
        <v>1043</v>
      </c>
      <c r="B11" t="str">
        <f>VLOOKUP(A11,'1st expert'!$A$1:$H$144,8,0)</f>
        <v>Conceptual</v>
      </c>
      <c r="C11" t="str">
        <f>VLOOKUP(A11,'2nd expert'!$A$1:$F$144,3,0)</f>
        <v>Properties</v>
      </c>
      <c r="D11" t="str">
        <f>VLOOKUP(A11,'3rd expert'!$A$1:$E$144,3,0)</f>
        <v>Properties</v>
      </c>
      <c r="E11">
        <f t="shared" si="1"/>
        <v>0</v>
      </c>
      <c r="F11">
        <f t="shared" si="2"/>
        <v>1</v>
      </c>
      <c r="G11">
        <f t="shared" si="3"/>
        <v>1</v>
      </c>
      <c r="H11">
        <f t="shared" si="4"/>
        <v>1</v>
      </c>
      <c r="I11">
        <f>IF(_xlfn.IFNA(VLOOKUP(A11,Property_classifier!A:A,1,0),0)=A11,1,0)</f>
        <v>0</v>
      </c>
      <c r="J11">
        <f t="shared" si="5"/>
        <v>0</v>
      </c>
      <c r="K11">
        <f t="shared" si="6"/>
        <v>0</v>
      </c>
      <c r="L11">
        <f t="shared" si="7"/>
        <v>0</v>
      </c>
      <c r="M11">
        <f t="shared" si="8"/>
        <v>1</v>
      </c>
    </row>
    <row r="12" spans="1:17" x14ac:dyDescent="0.25">
      <c r="A12" t="s">
        <v>1044</v>
      </c>
      <c r="B12" t="str">
        <f>VLOOKUP(A12,'1st expert'!$A$1:$H$144,8,0)</f>
        <v>Conceptual</v>
      </c>
      <c r="C12" t="str">
        <f>VLOOKUP(A12,'2nd expert'!$A$1:$F$144,3,0)</f>
        <v>Properties</v>
      </c>
      <c r="D12" t="str">
        <f>VLOOKUP(A12,'3rd expert'!$A$1:$E$144,3,0)</f>
        <v>Operation</v>
      </c>
      <c r="E12">
        <f t="shared" si="1"/>
        <v>0</v>
      </c>
      <c r="F12">
        <f t="shared" si="2"/>
        <v>1</v>
      </c>
      <c r="G12">
        <f t="shared" si="3"/>
        <v>0</v>
      </c>
      <c r="H12">
        <f t="shared" si="4"/>
        <v>0</v>
      </c>
      <c r="I12">
        <f>IF(_xlfn.IFNA(VLOOKUP(A12,Property_classifier!A:A,1,0),0)=A12,1,0)</f>
        <v>0</v>
      </c>
      <c r="J12">
        <f t="shared" si="5"/>
        <v>0</v>
      </c>
      <c r="K12">
        <f t="shared" si="6"/>
        <v>1</v>
      </c>
      <c r="L12">
        <f t="shared" si="7"/>
        <v>0</v>
      </c>
      <c r="M12">
        <f t="shared" si="8"/>
        <v>0</v>
      </c>
    </row>
    <row r="13" spans="1:17" x14ac:dyDescent="0.25">
      <c r="A13" t="s">
        <v>1044</v>
      </c>
      <c r="B13" t="str">
        <f>VLOOKUP(A13,'1st expert'!$A$1:$H$144,8,0)</f>
        <v>Conceptual</v>
      </c>
      <c r="C13" t="str">
        <f>VLOOKUP(A13,'2nd expert'!$A$1:$F$144,3,0)</f>
        <v>Properties</v>
      </c>
      <c r="D13" t="str">
        <f>VLOOKUP(A13,'3rd expert'!$A$1:$E$144,3,0)</f>
        <v>Operation</v>
      </c>
      <c r="E13">
        <f t="shared" si="1"/>
        <v>0</v>
      </c>
      <c r="F13">
        <f t="shared" si="2"/>
        <v>1</v>
      </c>
      <c r="G13">
        <f t="shared" si="3"/>
        <v>0</v>
      </c>
      <c r="H13">
        <f t="shared" si="4"/>
        <v>0</v>
      </c>
      <c r="I13">
        <f>IF(_xlfn.IFNA(VLOOKUP(A13,Property_classifier!A:A,1,0),0)=A13,1,0)</f>
        <v>0</v>
      </c>
      <c r="J13">
        <f t="shared" si="5"/>
        <v>0</v>
      </c>
      <c r="K13">
        <f t="shared" si="6"/>
        <v>1</v>
      </c>
      <c r="L13">
        <f t="shared" si="7"/>
        <v>0</v>
      </c>
      <c r="M13">
        <f t="shared" si="8"/>
        <v>0</v>
      </c>
    </row>
    <row r="14" spans="1:17" x14ac:dyDescent="0.25">
      <c r="A14" t="s">
        <v>1045</v>
      </c>
      <c r="B14" t="str">
        <f>VLOOKUP(A14,'1st expert'!$A$1:$H$144,8,0)</f>
        <v>Operation</v>
      </c>
      <c r="C14" t="str">
        <f>VLOOKUP(A14,'2nd expert'!$A$1:$F$144,3,0)</f>
        <v>Operation</v>
      </c>
      <c r="D14" t="str">
        <f>VLOOKUP(A14,'3rd expert'!$A$1:$E$144,3,0)</f>
        <v>Conceptual</v>
      </c>
      <c r="E14">
        <f t="shared" si="1"/>
        <v>0</v>
      </c>
      <c r="F14">
        <f t="shared" si="2"/>
        <v>0</v>
      </c>
      <c r="G14">
        <f t="shared" si="3"/>
        <v>0</v>
      </c>
      <c r="H14">
        <f t="shared" si="4"/>
        <v>0</v>
      </c>
      <c r="I14">
        <f>IF(_xlfn.IFNA(VLOOKUP(A14,Property_classifier!A:A,1,0),0)=A14,1,0)</f>
        <v>0</v>
      </c>
      <c r="J14">
        <f t="shared" si="5"/>
        <v>0</v>
      </c>
      <c r="K14">
        <f t="shared" si="6"/>
        <v>1</v>
      </c>
      <c r="L14">
        <f t="shared" si="7"/>
        <v>0</v>
      </c>
      <c r="M14">
        <f t="shared" si="8"/>
        <v>0</v>
      </c>
    </row>
    <row r="15" spans="1:17" x14ac:dyDescent="0.25">
      <c r="A15" t="s">
        <v>1043</v>
      </c>
      <c r="B15" t="str">
        <f>VLOOKUP(A15,'1st expert'!$A$1:$H$144,8,0)</f>
        <v>Conceptual</v>
      </c>
      <c r="C15" t="str">
        <f>VLOOKUP(A15,'2nd expert'!$A$1:$F$144,3,0)</f>
        <v>Properties</v>
      </c>
      <c r="D15" t="str">
        <f>VLOOKUP(A15,'3rd expert'!$A$1:$E$144,3,0)</f>
        <v>Properties</v>
      </c>
      <c r="E15">
        <f t="shared" si="1"/>
        <v>0</v>
      </c>
      <c r="F15">
        <f t="shared" si="2"/>
        <v>1</v>
      </c>
      <c r="G15">
        <f t="shared" si="3"/>
        <v>1</v>
      </c>
      <c r="H15">
        <f t="shared" si="4"/>
        <v>1</v>
      </c>
      <c r="I15">
        <f>IF(_xlfn.IFNA(VLOOKUP(A15,Property_classifier!A:A,1,0),0)=A15,1,0)</f>
        <v>0</v>
      </c>
      <c r="J15">
        <f t="shared" si="5"/>
        <v>0</v>
      </c>
      <c r="K15">
        <f t="shared" si="6"/>
        <v>0</v>
      </c>
      <c r="L15">
        <f t="shared" si="7"/>
        <v>0</v>
      </c>
      <c r="M15">
        <f t="shared" si="8"/>
        <v>1</v>
      </c>
    </row>
    <row r="16" spans="1:17" x14ac:dyDescent="0.25">
      <c r="A16" t="s">
        <v>1046</v>
      </c>
      <c r="B16" t="str">
        <f>VLOOKUP(A16,'1st expert'!$A$1:$H$144,8,0)</f>
        <v>Conceptual</v>
      </c>
      <c r="C16" t="str">
        <f>VLOOKUP(A16,'2nd expert'!$A$1:$F$144,3,0)</f>
        <v>Properties</v>
      </c>
      <c r="D16" t="str">
        <f>VLOOKUP(A16,'3rd expert'!$A$1:$E$144,3,0)</f>
        <v>Properties</v>
      </c>
      <c r="E16">
        <f t="shared" si="1"/>
        <v>0</v>
      </c>
      <c r="F16">
        <f t="shared" si="2"/>
        <v>1</v>
      </c>
      <c r="G16">
        <f t="shared" si="3"/>
        <v>1</v>
      </c>
      <c r="H16">
        <f t="shared" si="4"/>
        <v>1</v>
      </c>
      <c r="I16">
        <f>IF(_xlfn.IFNA(VLOOKUP(A16,Property_classifier!A:A,1,0),0)=A16,1,0)</f>
        <v>0</v>
      </c>
      <c r="J16">
        <f t="shared" si="5"/>
        <v>0</v>
      </c>
      <c r="K16">
        <f t="shared" si="6"/>
        <v>0</v>
      </c>
      <c r="L16">
        <f t="shared" si="7"/>
        <v>0</v>
      </c>
      <c r="M16">
        <f t="shared" si="8"/>
        <v>1</v>
      </c>
    </row>
    <row r="17" spans="1:13" x14ac:dyDescent="0.25">
      <c r="A17" t="s">
        <v>1047</v>
      </c>
      <c r="B17" t="str">
        <f>VLOOKUP(A17,'1st expert'!$A$1:$H$144,8,0)</f>
        <v>Conceptual</v>
      </c>
      <c r="C17" t="str">
        <f>VLOOKUP(A17,'2nd expert'!$A$1:$F$144,3,0)</f>
        <v>Properties</v>
      </c>
      <c r="D17" t="str">
        <f>VLOOKUP(A17,'3rd expert'!$A$1:$E$144,3,0)</f>
        <v>Properties</v>
      </c>
      <c r="E17">
        <f t="shared" si="1"/>
        <v>0</v>
      </c>
      <c r="F17">
        <f t="shared" si="2"/>
        <v>1</v>
      </c>
      <c r="G17">
        <f t="shared" si="3"/>
        <v>1</v>
      </c>
      <c r="H17">
        <f t="shared" si="4"/>
        <v>1</v>
      </c>
      <c r="I17">
        <f>IF(_xlfn.IFNA(VLOOKUP(A17,Property_classifier!A:A,1,0),0)=A17,1,0)</f>
        <v>0</v>
      </c>
      <c r="J17">
        <f t="shared" si="5"/>
        <v>0</v>
      </c>
      <c r="K17">
        <f t="shared" si="6"/>
        <v>0</v>
      </c>
      <c r="L17">
        <f t="shared" si="7"/>
        <v>0</v>
      </c>
      <c r="M17">
        <f t="shared" si="8"/>
        <v>1</v>
      </c>
    </row>
    <row r="18" spans="1:13" x14ac:dyDescent="0.25">
      <c r="A18" t="s">
        <v>1048</v>
      </c>
      <c r="B18" t="str">
        <f>VLOOKUP(A18,'1st expert'!$A$1:$H$144,8,0)</f>
        <v>Conceptual</v>
      </c>
      <c r="C18" t="str">
        <f>VLOOKUP(A18,'2nd expert'!$A$1:$F$144,3,0)</f>
        <v>Properties</v>
      </c>
      <c r="D18" t="str">
        <f>VLOOKUP(A18,'3rd expert'!$A$1:$E$144,3,0)</f>
        <v>Conceptual</v>
      </c>
      <c r="E18">
        <f t="shared" si="1"/>
        <v>0</v>
      </c>
      <c r="F18">
        <f t="shared" si="2"/>
        <v>1</v>
      </c>
      <c r="G18">
        <f t="shared" si="3"/>
        <v>0</v>
      </c>
      <c r="H18">
        <f t="shared" si="4"/>
        <v>0</v>
      </c>
      <c r="I18">
        <f>IF(_xlfn.IFNA(VLOOKUP(A18,Property_classifier!A:A,1,0),0)=A18,1,0)</f>
        <v>0</v>
      </c>
      <c r="J18">
        <f t="shared" si="5"/>
        <v>0</v>
      </c>
      <c r="K18">
        <f t="shared" si="6"/>
        <v>1</v>
      </c>
      <c r="L18">
        <f t="shared" si="7"/>
        <v>0</v>
      </c>
      <c r="M18">
        <f t="shared" si="8"/>
        <v>0</v>
      </c>
    </row>
    <row r="19" spans="1:13" x14ac:dyDescent="0.25">
      <c r="A19" t="s">
        <v>1049</v>
      </c>
      <c r="B19" t="str">
        <f>VLOOKUP(A19,'1st expert'!$A$1:$H$144,8,0)</f>
        <v>Conceptual</v>
      </c>
      <c r="C19" t="str">
        <f>VLOOKUP(A19,'2nd expert'!$A$1:$F$144,3,0)</f>
        <v>Status</v>
      </c>
      <c r="D19" t="str">
        <f>VLOOKUP(A19,'3rd expert'!$A$1:$E$144,3,0)</f>
        <v>Properties</v>
      </c>
      <c r="E19">
        <f t="shared" si="1"/>
        <v>0</v>
      </c>
      <c r="F19">
        <f t="shared" si="2"/>
        <v>0</v>
      </c>
      <c r="G19">
        <f t="shared" si="3"/>
        <v>1</v>
      </c>
      <c r="H19">
        <f t="shared" si="4"/>
        <v>0</v>
      </c>
      <c r="I19">
        <f>IF(_xlfn.IFNA(VLOOKUP(A19,Property_classifier!A:A,1,0),0)=A19,1,0)</f>
        <v>0</v>
      </c>
      <c r="J19">
        <f t="shared" si="5"/>
        <v>0</v>
      </c>
      <c r="K19">
        <f t="shared" si="6"/>
        <v>1</v>
      </c>
      <c r="L19">
        <f t="shared" si="7"/>
        <v>0</v>
      </c>
      <c r="M19">
        <f t="shared" si="8"/>
        <v>0</v>
      </c>
    </row>
    <row r="20" spans="1:13" x14ac:dyDescent="0.25">
      <c r="A20" t="s">
        <v>1050</v>
      </c>
      <c r="B20" t="str">
        <f>VLOOKUP(A20,'1st expert'!$A$1:$H$144,8,0)</f>
        <v>Conceptual</v>
      </c>
      <c r="C20" t="str">
        <f>VLOOKUP(A20,'2nd expert'!$A$1:$F$144,3,0)</f>
        <v>Status</v>
      </c>
      <c r="D20" t="str">
        <f>VLOOKUP(A20,'3rd expert'!$A$1:$E$144,3,0)</f>
        <v>Results</v>
      </c>
      <c r="E20">
        <f t="shared" si="1"/>
        <v>0</v>
      </c>
      <c r="F20">
        <f t="shared" si="2"/>
        <v>0</v>
      </c>
      <c r="G20">
        <f t="shared" si="3"/>
        <v>0</v>
      </c>
      <c r="H20">
        <f t="shared" si="4"/>
        <v>0</v>
      </c>
      <c r="I20">
        <f>IF(_xlfn.IFNA(VLOOKUP(A20,Property_classifier!A:A,1,0),0)=A20,1,0)</f>
        <v>0</v>
      </c>
      <c r="J20">
        <f t="shared" si="5"/>
        <v>0</v>
      </c>
      <c r="K20">
        <f t="shared" si="6"/>
        <v>1</v>
      </c>
      <c r="L20">
        <f t="shared" si="7"/>
        <v>0</v>
      </c>
      <c r="M20">
        <f t="shared" si="8"/>
        <v>0</v>
      </c>
    </row>
    <row r="21" spans="1:13" x14ac:dyDescent="0.25">
      <c r="A21" t="s">
        <v>1050</v>
      </c>
      <c r="B21" t="str">
        <f>VLOOKUP(A21,'1st expert'!$A$1:$H$144,8,0)</f>
        <v>Conceptual</v>
      </c>
      <c r="C21" t="str">
        <f>VLOOKUP(A21,'2nd expert'!$A$1:$F$144,3,0)</f>
        <v>Status</v>
      </c>
      <c r="D21" t="str">
        <f>VLOOKUP(A21,'3rd expert'!$A$1:$E$144,3,0)</f>
        <v>Results</v>
      </c>
      <c r="E21">
        <f t="shared" si="1"/>
        <v>0</v>
      </c>
      <c r="F21">
        <f t="shared" si="2"/>
        <v>0</v>
      </c>
      <c r="G21">
        <f t="shared" si="3"/>
        <v>0</v>
      </c>
      <c r="H21">
        <f t="shared" si="4"/>
        <v>0</v>
      </c>
      <c r="I21">
        <f>IF(_xlfn.IFNA(VLOOKUP(A21,Property_classifier!A:A,1,0),0)=A21,1,0)</f>
        <v>0</v>
      </c>
      <c r="J21">
        <f t="shared" si="5"/>
        <v>0</v>
      </c>
      <c r="K21">
        <f t="shared" si="6"/>
        <v>1</v>
      </c>
      <c r="L21">
        <f t="shared" si="7"/>
        <v>0</v>
      </c>
      <c r="M21">
        <f t="shared" si="8"/>
        <v>0</v>
      </c>
    </row>
    <row r="22" spans="1:13" x14ac:dyDescent="0.25">
      <c r="A22" t="s">
        <v>1051</v>
      </c>
      <c r="B22" t="str">
        <f>VLOOKUP(A22,'1st expert'!$A$1:$H$144,8,0)</f>
        <v>Operation</v>
      </c>
      <c r="C22" t="str">
        <f>VLOOKUP(A22,'2nd expert'!$A$1:$F$144,3,0)</f>
        <v>Operation</v>
      </c>
      <c r="D22" t="str">
        <f>VLOOKUP(A22,'3rd expert'!$A$1:$E$144,3,0)</f>
        <v>Operation</v>
      </c>
      <c r="E22">
        <f t="shared" si="1"/>
        <v>0</v>
      </c>
      <c r="F22">
        <f t="shared" si="2"/>
        <v>0</v>
      </c>
      <c r="G22">
        <f t="shared" si="3"/>
        <v>0</v>
      </c>
      <c r="H22">
        <f t="shared" si="4"/>
        <v>0</v>
      </c>
      <c r="I22">
        <f>IF(_xlfn.IFNA(VLOOKUP(A22,Property_classifier!A:A,1,0),0)=A22,1,0)</f>
        <v>0</v>
      </c>
      <c r="J22">
        <f t="shared" si="5"/>
        <v>0</v>
      </c>
      <c r="K22">
        <f t="shared" si="6"/>
        <v>1</v>
      </c>
      <c r="L22">
        <f t="shared" si="7"/>
        <v>0</v>
      </c>
      <c r="M22">
        <f t="shared" si="8"/>
        <v>0</v>
      </c>
    </row>
    <row r="23" spans="1:13" x14ac:dyDescent="0.25">
      <c r="A23" t="s">
        <v>1052</v>
      </c>
      <c r="B23" t="str">
        <f>VLOOKUP(A23,'1st expert'!$A$1:$H$144,8,0)</f>
        <v>Conceptual</v>
      </c>
      <c r="C23" t="str">
        <f>VLOOKUP(A23,'2nd expert'!$A$1:$F$144,3,0)</f>
        <v>Properties</v>
      </c>
      <c r="D23" t="str">
        <f>VLOOKUP(A23,'3rd expert'!$A$1:$E$144,3,0)</f>
        <v>Conceptual</v>
      </c>
      <c r="E23">
        <f t="shared" si="1"/>
        <v>0</v>
      </c>
      <c r="F23">
        <f t="shared" si="2"/>
        <v>1</v>
      </c>
      <c r="G23">
        <f t="shared" si="3"/>
        <v>0</v>
      </c>
      <c r="H23">
        <f t="shared" si="4"/>
        <v>0</v>
      </c>
      <c r="I23">
        <f>IF(_xlfn.IFNA(VLOOKUP(A23,Property_classifier!A:A,1,0),0)=A23,1,0)</f>
        <v>0</v>
      </c>
      <c r="J23">
        <f t="shared" si="5"/>
        <v>0</v>
      </c>
      <c r="K23">
        <f t="shared" si="6"/>
        <v>1</v>
      </c>
      <c r="L23">
        <f t="shared" si="7"/>
        <v>0</v>
      </c>
      <c r="M23">
        <f t="shared" si="8"/>
        <v>0</v>
      </c>
    </row>
    <row r="24" spans="1:13" x14ac:dyDescent="0.25">
      <c r="A24" t="s">
        <v>1053</v>
      </c>
      <c r="B24" t="str">
        <f>VLOOKUP(A24,'1st expert'!$A$1:$H$144,8,0)</f>
        <v>Properties</v>
      </c>
      <c r="C24" t="str">
        <f>VLOOKUP(A24,'2nd expert'!$A$1:$F$144,3,0)</f>
        <v>Properties</v>
      </c>
      <c r="D24" t="str">
        <f>VLOOKUP(A24,'3rd expert'!$A$1:$E$144,3,0)</f>
        <v>Properties</v>
      </c>
      <c r="E24">
        <f t="shared" si="1"/>
        <v>1</v>
      </c>
      <c r="F24">
        <f t="shared" si="2"/>
        <v>1</v>
      </c>
      <c r="G24">
        <f t="shared" si="3"/>
        <v>1</v>
      </c>
      <c r="H24">
        <f t="shared" si="4"/>
        <v>1</v>
      </c>
      <c r="I24">
        <f>IF(_xlfn.IFNA(VLOOKUP(A24,Property_classifier!A:A,1,0),0)=A24,1,0)</f>
        <v>0</v>
      </c>
      <c r="J24">
        <f t="shared" si="5"/>
        <v>0</v>
      </c>
      <c r="K24">
        <f t="shared" si="6"/>
        <v>0</v>
      </c>
      <c r="L24">
        <f t="shared" si="7"/>
        <v>0</v>
      </c>
      <c r="M24">
        <f t="shared" si="8"/>
        <v>1</v>
      </c>
    </row>
    <row r="25" spans="1:13" x14ac:dyDescent="0.25">
      <c r="A25" t="s">
        <v>1054</v>
      </c>
      <c r="B25" t="str">
        <f>VLOOKUP(A25,'1st expert'!$A$1:$H$144,8,0)</f>
        <v>Conceptual</v>
      </c>
      <c r="C25" t="str">
        <f>VLOOKUP(A25,'2nd expert'!$A$1:$F$144,3,0)</f>
        <v>Properties</v>
      </c>
      <c r="D25" t="str">
        <f>VLOOKUP(A25,'3rd expert'!$A$1:$E$144,3,0)</f>
        <v>Conceptual</v>
      </c>
      <c r="E25">
        <f t="shared" si="1"/>
        <v>0</v>
      </c>
      <c r="F25">
        <f t="shared" si="2"/>
        <v>1</v>
      </c>
      <c r="G25">
        <f t="shared" si="3"/>
        <v>0</v>
      </c>
      <c r="H25">
        <f t="shared" si="4"/>
        <v>0</v>
      </c>
      <c r="I25">
        <f>IF(_xlfn.IFNA(VLOOKUP(A25,Property_classifier!A:A,1,0),0)=A25,1,0)</f>
        <v>0</v>
      </c>
      <c r="J25">
        <f t="shared" si="5"/>
        <v>0</v>
      </c>
      <c r="K25">
        <f t="shared" si="6"/>
        <v>1</v>
      </c>
      <c r="L25">
        <f t="shared" si="7"/>
        <v>0</v>
      </c>
      <c r="M25">
        <f t="shared" si="8"/>
        <v>0</v>
      </c>
    </row>
    <row r="26" spans="1:13" x14ac:dyDescent="0.25">
      <c r="A26" t="s">
        <v>1055</v>
      </c>
      <c r="B26" t="str">
        <f>VLOOKUP(A26,'1st expert'!$A$1:$H$144,8,0)</f>
        <v>Conceptual</v>
      </c>
      <c r="C26" t="str">
        <f>VLOOKUP(A26,'2nd expert'!$A$1:$F$144,3,0)</f>
        <v>Properties</v>
      </c>
      <c r="D26" t="str">
        <f>VLOOKUP(A26,'3rd expert'!$A$1:$E$144,3,0)</f>
        <v>Properties</v>
      </c>
      <c r="E26">
        <f t="shared" si="1"/>
        <v>0</v>
      </c>
      <c r="F26">
        <f t="shared" si="2"/>
        <v>1</v>
      </c>
      <c r="G26">
        <f t="shared" si="3"/>
        <v>1</v>
      </c>
      <c r="H26">
        <f t="shared" si="4"/>
        <v>1</v>
      </c>
      <c r="I26">
        <f>IF(_xlfn.IFNA(VLOOKUP(A26,Property_classifier!A:A,1,0),0)=A26,1,0)</f>
        <v>0</v>
      </c>
      <c r="J26">
        <f t="shared" si="5"/>
        <v>0</v>
      </c>
      <c r="K26">
        <f t="shared" si="6"/>
        <v>0</v>
      </c>
      <c r="L26">
        <f t="shared" si="7"/>
        <v>0</v>
      </c>
      <c r="M26">
        <f t="shared" si="8"/>
        <v>1</v>
      </c>
    </row>
    <row r="27" spans="1:13" x14ac:dyDescent="0.25">
      <c r="A27" t="s">
        <v>1056</v>
      </c>
      <c r="B27" t="str">
        <f>VLOOKUP(A27,'1st expert'!$A$1:$H$144,8,0)</f>
        <v>Properties</v>
      </c>
      <c r="C27" t="str">
        <f>VLOOKUP(A27,'2nd expert'!$A$1:$F$144,3,0)</f>
        <v>Properties</v>
      </c>
      <c r="D27" t="str">
        <f>VLOOKUP(A27,'3rd expert'!$A$1:$E$144,3,0)</f>
        <v>Properties</v>
      </c>
      <c r="E27">
        <f t="shared" si="1"/>
        <v>1</v>
      </c>
      <c r="F27">
        <f t="shared" si="2"/>
        <v>1</v>
      </c>
      <c r="G27">
        <f t="shared" si="3"/>
        <v>1</v>
      </c>
      <c r="H27">
        <f t="shared" si="4"/>
        <v>1</v>
      </c>
      <c r="I27">
        <f>IF(_xlfn.IFNA(VLOOKUP(A27,Property_classifier!A:A,1,0),0)=A27,1,0)</f>
        <v>1</v>
      </c>
      <c r="J27">
        <f t="shared" si="5"/>
        <v>1</v>
      </c>
      <c r="K27">
        <f t="shared" si="6"/>
        <v>0</v>
      </c>
      <c r="L27">
        <f t="shared" si="7"/>
        <v>0</v>
      </c>
      <c r="M27">
        <f t="shared" si="8"/>
        <v>0</v>
      </c>
    </row>
    <row r="28" spans="1:13" x14ac:dyDescent="0.25">
      <c r="A28" t="s">
        <v>1057</v>
      </c>
      <c r="B28" t="str">
        <f>VLOOKUP(A28,'1st expert'!$A$1:$H$144,8,0)</f>
        <v>Array; Results</v>
      </c>
      <c r="C28" t="str">
        <f>VLOOKUP(A28,'2nd expert'!$A$1:$F$144,3,0)</f>
        <v>Array;Results</v>
      </c>
      <c r="D28" t="str">
        <f>VLOOKUP(A28,'3rd expert'!$A$1:$E$144,3,0)</f>
        <v>Results</v>
      </c>
      <c r="E28">
        <f t="shared" si="1"/>
        <v>0</v>
      </c>
      <c r="F28">
        <f t="shared" si="2"/>
        <v>0</v>
      </c>
      <c r="G28">
        <f t="shared" si="3"/>
        <v>0</v>
      </c>
      <c r="H28">
        <f t="shared" si="4"/>
        <v>0</v>
      </c>
      <c r="I28">
        <f>IF(_xlfn.IFNA(VLOOKUP(A28,Property_classifier!A:A,1,0),0)=A28,1,0)</f>
        <v>0</v>
      </c>
      <c r="J28">
        <f t="shared" si="5"/>
        <v>0</v>
      </c>
      <c r="K28">
        <f t="shared" si="6"/>
        <v>1</v>
      </c>
      <c r="L28">
        <f t="shared" si="7"/>
        <v>0</v>
      </c>
      <c r="M28">
        <f t="shared" si="8"/>
        <v>0</v>
      </c>
    </row>
    <row r="29" spans="1:13" x14ac:dyDescent="0.25">
      <c r="A29" t="s">
        <v>1058</v>
      </c>
      <c r="B29" t="str">
        <f>VLOOKUP(A29,'1st expert'!$A$1:$H$144,8,0)</f>
        <v>Properties</v>
      </c>
      <c r="C29" t="str">
        <f>VLOOKUP(A29,'2nd expert'!$A$1:$F$144,3,0)</f>
        <v>Properties</v>
      </c>
      <c r="D29" t="str">
        <f>VLOOKUP(A29,'3rd expert'!$A$1:$E$144,3,0)</f>
        <v>Status</v>
      </c>
      <c r="E29">
        <f t="shared" si="1"/>
        <v>1</v>
      </c>
      <c r="F29">
        <f t="shared" si="2"/>
        <v>1</v>
      </c>
      <c r="G29">
        <f t="shared" si="3"/>
        <v>0</v>
      </c>
      <c r="H29">
        <f t="shared" si="4"/>
        <v>1</v>
      </c>
      <c r="I29">
        <f>IF(_xlfn.IFNA(VLOOKUP(A29,Property_classifier!A:A,1,0),0)=A29,1,0)</f>
        <v>0</v>
      </c>
      <c r="J29">
        <f t="shared" si="5"/>
        <v>0</v>
      </c>
      <c r="K29">
        <f t="shared" si="6"/>
        <v>0</v>
      </c>
      <c r="L29">
        <f t="shared" si="7"/>
        <v>0</v>
      </c>
      <c r="M29">
        <f t="shared" si="8"/>
        <v>1</v>
      </c>
    </row>
    <row r="30" spans="1:13" x14ac:dyDescent="0.25">
      <c r="A30" t="s">
        <v>1059</v>
      </c>
      <c r="B30" t="str">
        <f>VLOOKUP(A30,'1st expert'!$A$1:$H$144,8,0)</f>
        <v>Results</v>
      </c>
      <c r="C30" t="str">
        <f>VLOOKUP(A30,'2nd expert'!$A$1:$F$144,3,0)</f>
        <v>Result;Status</v>
      </c>
      <c r="D30" t="str">
        <f>VLOOKUP(A30,'3rd expert'!$A$1:$E$144,3,0)</f>
        <v>Results</v>
      </c>
      <c r="E30">
        <f t="shared" si="1"/>
        <v>0</v>
      </c>
      <c r="F30">
        <f t="shared" si="2"/>
        <v>0</v>
      </c>
      <c r="G30">
        <f t="shared" si="3"/>
        <v>0</v>
      </c>
      <c r="H30">
        <f t="shared" si="4"/>
        <v>0</v>
      </c>
      <c r="I30">
        <f>IF(_xlfn.IFNA(VLOOKUP(A30,Property_classifier!A:A,1,0),0)=A30,1,0)</f>
        <v>0</v>
      </c>
      <c r="J30">
        <f t="shared" si="5"/>
        <v>0</v>
      </c>
      <c r="K30">
        <f t="shared" si="6"/>
        <v>1</v>
      </c>
      <c r="L30">
        <f t="shared" si="7"/>
        <v>0</v>
      </c>
      <c r="M30">
        <f t="shared" si="8"/>
        <v>0</v>
      </c>
    </row>
    <row r="31" spans="1:13" x14ac:dyDescent="0.25">
      <c r="A31" t="s">
        <v>1060</v>
      </c>
      <c r="B31" t="str">
        <f>VLOOKUP(A31,'1st expert'!$A$1:$H$144,8,0)</f>
        <v>Conceptual</v>
      </c>
      <c r="C31" t="str">
        <f>VLOOKUP(A31,'2nd expert'!$A$1:$F$144,3,0)</f>
        <v>Array</v>
      </c>
      <c r="D31" t="str">
        <f>VLOOKUP(A31,'3rd expert'!$A$1:$E$144,3,0)</f>
        <v>Conceptual</v>
      </c>
      <c r="E31">
        <f t="shared" si="1"/>
        <v>0</v>
      </c>
      <c r="F31">
        <f t="shared" si="2"/>
        <v>0</v>
      </c>
      <c r="G31">
        <f t="shared" si="3"/>
        <v>0</v>
      </c>
      <c r="H31">
        <f t="shared" si="4"/>
        <v>0</v>
      </c>
      <c r="I31">
        <f>IF(_xlfn.IFNA(VLOOKUP(A31,Property_classifier!A:A,1,0),0)=A31,1,0)</f>
        <v>0</v>
      </c>
      <c r="J31">
        <f t="shared" si="5"/>
        <v>0</v>
      </c>
      <c r="K31">
        <f t="shared" si="6"/>
        <v>1</v>
      </c>
      <c r="L31">
        <f t="shared" si="7"/>
        <v>0</v>
      </c>
      <c r="M31">
        <f t="shared" si="8"/>
        <v>0</v>
      </c>
    </row>
    <row r="32" spans="1:13" x14ac:dyDescent="0.25">
      <c r="A32" t="s">
        <v>1061</v>
      </c>
      <c r="B32" t="str">
        <f>VLOOKUP(A32,'1st expert'!$A$1:$H$144,8,0)</f>
        <v>Conceptual</v>
      </c>
      <c r="C32" t="str">
        <f>VLOOKUP(A32,'2nd expert'!$A$1:$F$144,3,0)</f>
        <v>Properties</v>
      </c>
      <c r="D32" t="str">
        <f>VLOOKUP(A32,'3rd expert'!$A$1:$E$144,3,0)</f>
        <v>Conceptual</v>
      </c>
      <c r="E32">
        <f t="shared" si="1"/>
        <v>0</v>
      </c>
      <c r="F32">
        <f t="shared" si="2"/>
        <v>1</v>
      </c>
      <c r="G32">
        <f t="shared" si="3"/>
        <v>0</v>
      </c>
      <c r="H32">
        <f t="shared" si="4"/>
        <v>0</v>
      </c>
      <c r="I32">
        <f>IF(_xlfn.IFNA(VLOOKUP(A32,Property_classifier!A:A,1,0),0)=A32,1,0)</f>
        <v>0</v>
      </c>
      <c r="J32">
        <f t="shared" si="5"/>
        <v>0</v>
      </c>
      <c r="K32">
        <f t="shared" si="6"/>
        <v>1</v>
      </c>
      <c r="L32">
        <f t="shared" si="7"/>
        <v>0</v>
      </c>
      <c r="M32">
        <f t="shared" si="8"/>
        <v>0</v>
      </c>
    </row>
    <row r="33" spans="1:13" x14ac:dyDescent="0.25">
      <c r="A33" t="s">
        <v>1061</v>
      </c>
      <c r="B33" t="str">
        <f>VLOOKUP(A33,'1st expert'!$A$1:$H$144,8,0)</f>
        <v>Conceptual</v>
      </c>
      <c r="C33" t="str">
        <f>VLOOKUP(A33,'2nd expert'!$A$1:$F$144,3,0)</f>
        <v>Properties</v>
      </c>
      <c r="D33" t="str">
        <f>VLOOKUP(A33,'3rd expert'!$A$1:$E$144,3,0)</f>
        <v>Conceptual</v>
      </c>
      <c r="E33">
        <f t="shared" si="1"/>
        <v>0</v>
      </c>
      <c r="F33">
        <f t="shared" si="2"/>
        <v>1</v>
      </c>
      <c r="G33">
        <f t="shared" si="3"/>
        <v>0</v>
      </c>
      <c r="H33">
        <f t="shared" si="4"/>
        <v>0</v>
      </c>
      <c r="I33">
        <f>IF(_xlfn.IFNA(VLOOKUP(A33,Property_classifier!A:A,1,0),0)=A33,1,0)</f>
        <v>0</v>
      </c>
      <c r="J33">
        <f t="shared" si="5"/>
        <v>0</v>
      </c>
      <c r="K33">
        <f t="shared" si="6"/>
        <v>1</v>
      </c>
      <c r="L33">
        <f t="shared" si="7"/>
        <v>0</v>
      </c>
      <c r="M33">
        <f t="shared" si="8"/>
        <v>0</v>
      </c>
    </row>
    <row r="34" spans="1:13" x14ac:dyDescent="0.25">
      <c r="A34" t="s">
        <v>1062</v>
      </c>
      <c r="B34" t="str">
        <f>VLOOKUP(A34,'1st expert'!$A$1:$H$144,8,0)</f>
        <v>Conceptual</v>
      </c>
      <c r="C34" t="str">
        <f>VLOOKUP(A34,'2nd expert'!$A$1:$F$144,3,0)</f>
        <v>Properties</v>
      </c>
      <c r="D34" t="str">
        <f>VLOOKUP(A34,'3rd expert'!$A$1:$E$144,3,0)</f>
        <v>Conceptual</v>
      </c>
      <c r="E34">
        <f t="shared" si="1"/>
        <v>0</v>
      </c>
      <c r="F34">
        <f t="shared" si="2"/>
        <v>1</v>
      </c>
      <c r="G34">
        <f t="shared" si="3"/>
        <v>0</v>
      </c>
      <c r="H34">
        <f t="shared" si="4"/>
        <v>0</v>
      </c>
      <c r="I34">
        <f>IF(_xlfn.IFNA(VLOOKUP(A34,Property_classifier!A:A,1,0),0)=A34,1,0)</f>
        <v>0</v>
      </c>
      <c r="J34">
        <f t="shared" si="5"/>
        <v>0</v>
      </c>
      <c r="K34">
        <f t="shared" si="6"/>
        <v>1</v>
      </c>
      <c r="L34">
        <f t="shared" si="7"/>
        <v>0</v>
      </c>
      <c r="M34">
        <f t="shared" si="8"/>
        <v>0</v>
      </c>
    </row>
    <row r="35" spans="1:13" x14ac:dyDescent="0.25">
      <c r="A35" t="s">
        <v>1063</v>
      </c>
      <c r="B35" t="str">
        <f>VLOOKUP(A35,'1st expert'!$A$1:$H$144,8,0)</f>
        <v>Conceptual</v>
      </c>
      <c r="C35" t="str">
        <f>VLOOKUP(A35,'2nd expert'!$A$1:$F$144,3,0)</f>
        <v>Properties</v>
      </c>
      <c r="D35" t="str">
        <f>VLOOKUP(A35,'3rd expert'!$A$1:$E$144,3,0)</f>
        <v>Conceptual</v>
      </c>
      <c r="E35">
        <f t="shared" si="1"/>
        <v>0</v>
      </c>
      <c r="F35">
        <f t="shared" si="2"/>
        <v>1</v>
      </c>
      <c r="G35">
        <f t="shared" si="3"/>
        <v>0</v>
      </c>
      <c r="H35">
        <f t="shared" si="4"/>
        <v>0</v>
      </c>
      <c r="I35">
        <f>IF(_xlfn.IFNA(VLOOKUP(A35,Property_classifier!A:A,1,0),0)=A35,1,0)</f>
        <v>0</v>
      </c>
      <c r="J35">
        <f t="shared" si="5"/>
        <v>0</v>
      </c>
      <c r="K35">
        <f t="shared" si="6"/>
        <v>1</v>
      </c>
      <c r="L35">
        <f t="shared" si="7"/>
        <v>0</v>
      </c>
      <c r="M35">
        <f t="shared" si="8"/>
        <v>0</v>
      </c>
    </row>
    <row r="36" spans="1:13" x14ac:dyDescent="0.25">
      <c r="A36" t="s">
        <v>1064</v>
      </c>
      <c r="B36" t="str">
        <f>VLOOKUP(A36,'1st expert'!$A$1:$H$144,8,0)</f>
        <v>Array; Results</v>
      </c>
      <c r="C36" t="str">
        <f>VLOOKUP(A36,'2nd expert'!$A$1:$F$144,3,0)</f>
        <v>Array;Results</v>
      </c>
      <c r="D36" t="str">
        <f>VLOOKUP(A36,'3rd expert'!$A$1:$E$144,3,0)</f>
        <v>Results</v>
      </c>
      <c r="E36">
        <f t="shared" si="1"/>
        <v>0</v>
      </c>
      <c r="F36">
        <f t="shared" si="2"/>
        <v>0</v>
      </c>
      <c r="G36">
        <f t="shared" si="3"/>
        <v>0</v>
      </c>
      <c r="H36">
        <f t="shared" si="4"/>
        <v>0</v>
      </c>
      <c r="I36">
        <f>IF(_xlfn.IFNA(VLOOKUP(A36,Property_classifier!A:A,1,0),0)=A36,1,0)</f>
        <v>0</v>
      </c>
      <c r="J36">
        <f t="shared" si="5"/>
        <v>0</v>
      </c>
      <c r="K36">
        <f t="shared" si="6"/>
        <v>1</v>
      </c>
      <c r="L36">
        <f t="shared" si="7"/>
        <v>0</v>
      </c>
      <c r="M36">
        <f t="shared" si="8"/>
        <v>0</v>
      </c>
    </row>
    <row r="37" spans="1:13" x14ac:dyDescent="0.25">
      <c r="A37" t="s">
        <v>1059</v>
      </c>
      <c r="B37" t="str">
        <f>VLOOKUP(A37,'1st expert'!$A$1:$H$144,8,0)</f>
        <v>Results</v>
      </c>
      <c r="C37" t="str">
        <f>VLOOKUP(A37,'2nd expert'!$A$1:$F$144,3,0)</f>
        <v>Result;Status</v>
      </c>
      <c r="D37" t="str">
        <f>VLOOKUP(A37,'3rd expert'!$A$1:$E$144,3,0)</f>
        <v>Results</v>
      </c>
      <c r="E37">
        <f t="shared" si="1"/>
        <v>0</v>
      </c>
      <c r="F37">
        <f t="shared" si="2"/>
        <v>0</v>
      </c>
      <c r="G37">
        <f t="shared" si="3"/>
        <v>0</v>
      </c>
      <c r="H37">
        <f t="shared" si="4"/>
        <v>0</v>
      </c>
      <c r="I37">
        <f>IF(_xlfn.IFNA(VLOOKUP(A37,Property_classifier!A:A,1,0),0)=A37,1,0)</f>
        <v>0</v>
      </c>
      <c r="J37">
        <f t="shared" si="5"/>
        <v>0</v>
      </c>
      <c r="K37">
        <f t="shared" si="6"/>
        <v>1</v>
      </c>
      <c r="L37">
        <f t="shared" si="7"/>
        <v>0</v>
      </c>
      <c r="M37">
        <f t="shared" si="8"/>
        <v>0</v>
      </c>
    </row>
    <row r="38" spans="1:13" x14ac:dyDescent="0.25">
      <c r="A38" t="s">
        <v>1065</v>
      </c>
      <c r="B38" t="str">
        <f>VLOOKUP(A38,'1st expert'!$A$1:$H$144,8,0)</f>
        <v>Conceptual</v>
      </c>
      <c r="C38" t="str">
        <f>VLOOKUP(A38,'2nd expert'!$A$1:$F$144,3,0)</f>
        <v>Operation;Result</v>
      </c>
      <c r="D38" t="str">
        <f>VLOOKUP(A38,'3rd expert'!$A$1:$E$144,3,0)</f>
        <v>Results</v>
      </c>
      <c r="E38">
        <f t="shared" si="1"/>
        <v>0</v>
      </c>
      <c r="F38">
        <f t="shared" si="2"/>
        <v>0</v>
      </c>
      <c r="G38">
        <f t="shared" si="3"/>
        <v>0</v>
      </c>
      <c r="H38">
        <f t="shared" si="4"/>
        <v>0</v>
      </c>
      <c r="I38">
        <f>IF(_xlfn.IFNA(VLOOKUP(A38,Property_classifier!A:A,1,0),0)=A38,1,0)</f>
        <v>0</v>
      </c>
      <c r="J38">
        <f t="shared" si="5"/>
        <v>0</v>
      </c>
      <c r="K38">
        <f t="shared" si="6"/>
        <v>1</v>
      </c>
      <c r="L38">
        <f t="shared" si="7"/>
        <v>0</v>
      </c>
      <c r="M38">
        <f t="shared" si="8"/>
        <v>0</v>
      </c>
    </row>
    <row r="39" spans="1:13" x14ac:dyDescent="0.25">
      <c r="A39" t="s">
        <v>1066</v>
      </c>
      <c r="B39" t="str">
        <f>VLOOKUP(A39,'1st expert'!$A$1:$H$144,8,0)</f>
        <v>Conceptual</v>
      </c>
      <c r="C39" t="str">
        <f>VLOOKUP(A39,'2nd expert'!$A$1:$F$144,3,0)</f>
        <v>Conceptual</v>
      </c>
      <c r="D39" t="str">
        <f>VLOOKUP(A39,'3rd expert'!$A$1:$E$144,3,0)</f>
        <v>Conceptual</v>
      </c>
      <c r="E39">
        <f t="shared" si="1"/>
        <v>0</v>
      </c>
      <c r="F39">
        <f t="shared" si="2"/>
        <v>0</v>
      </c>
      <c r="G39">
        <f t="shared" si="3"/>
        <v>0</v>
      </c>
      <c r="H39">
        <f t="shared" si="4"/>
        <v>0</v>
      </c>
      <c r="I39">
        <f>IF(_xlfn.IFNA(VLOOKUP(A39,Property_classifier!A:A,1,0),0)=A39,1,0)</f>
        <v>0</v>
      </c>
      <c r="J39">
        <f t="shared" si="5"/>
        <v>0</v>
      </c>
      <c r="K39">
        <f t="shared" si="6"/>
        <v>1</v>
      </c>
      <c r="L39">
        <f t="shared" si="7"/>
        <v>0</v>
      </c>
      <c r="M39">
        <f t="shared" si="8"/>
        <v>0</v>
      </c>
    </row>
    <row r="40" spans="1:13" x14ac:dyDescent="0.25">
      <c r="A40" t="s">
        <v>1067</v>
      </c>
      <c r="B40" t="str">
        <f>VLOOKUP(A40,'1st expert'!$A$1:$H$144,8,0)</f>
        <v>Conceptual</v>
      </c>
      <c r="C40" t="str">
        <f>VLOOKUP(A40,'2nd expert'!$A$1:$F$144,3,0)</f>
        <v>Conceptual</v>
      </c>
      <c r="D40" t="str">
        <f>VLOOKUP(A40,'3rd expert'!$A$1:$E$144,3,0)</f>
        <v>Conceptual</v>
      </c>
      <c r="E40">
        <f t="shared" si="1"/>
        <v>0</v>
      </c>
      <c r="F40">
        <f t="shared" si="2"/>
        <v>0</v>
      </c>
      <c r="G40">
        <f t="shared" si="3"/>
        <v>0</v>
      </c>
      <c r="H40">
        <f t="shared" si="4"/>
        <v>0</v>
      </c>
      <c r="I40">
        <f>IF(_xlfn.IFNA(VLOOKUP(A40,Property_classifier!A:A,1,0),0)=A40,1,0)</f>
        <v>0</v>
      </c>
      <c r="J40">
        <f t="shared" si="5"/>
        <v>0</v>
      </c>
      <c r="K40">
        <f t="shared" si="6"/>
        <v>1</v>
      </c>
      <c r="L40">
        <f t="shared" si="7"/>
        <v>0</v>
      </c>
      <c r="M40">
        <f t="shared" si="8"/>
        <v>0</v>
      </c>
    </row>
    <row r="41" spans="1:13" x14ac:dyDescent="0.25">
      <c r="A41" t="s">
        <v>1068</v>
      </c>
      <c r="B41" t="str">
        <f>VLOOKUP(A41,'1st expert'!$A$1:$H$144,8,0)</f>
        <v>Array; Results</v>
      </c>
      <c r="C41" t="str">
        <f>VLOOKUP(A41,'2nd expert'!$A$1:$F$144,3,0)</f>
        <v>Array;Results</v>
      </c>
      <c r="D41" t="str">
        <f>VLOOKUP(A41,'3rd expert'!$A$1:$E$144,3,0)</f>
        <v>Results</v>
      </c>
      <c r="E41">
        <f t="shared" si="1"/>
        <v>0</v>
      </c>
      <c r="F41">
        <f t="shared" si="2"/>
        <v>0</v>
      </c>
      <c r="G41">
        <f t="shared" si="3"/>
        <v>0</v>
      </c>
      <c r="H41">
        <f t="shared" si="4"/>
        <v>0</v>
      </c>
      <c r="I41">
        <f>IF(_xlfn.IFNA(VLOOKUP(A41,Property_classifier!A:A,1,0),0)=A41,1,0)</f>
        <v>0</v>
      </c>
      <c r="J41">
        <f t="shared" si="5"/>
        <v>0</v>
      </c>
      <c r="K41">
        <f t="shared" si="6"/>
        <v>1</v>
      </c>
      <c r="L41">
        <f t="shared" si="7"/>
        <v>0</v>
      </c>
      <c r="M41">
        <f t="shared" si="8"/>
        <v>0</v>
      </c>
    </row>
    <row r="42" spans="1:13" x14ac:dyDescent="0.25">
      <c r="A42" t="s">
        <v>1069</v>
      </c>
      <c r="B42" t="str">
        <f>VLOOKUP(A42,'1st expert'!$A$1:$H$144,8,0)</f>
        <v>Conceptual</v>
      </c>
      <c r="C42" t="str">
        <f>VLOOKUP(A42,'2nd expert'!$A$1:$F$144,3,0)</f>
        <v>Conceptual</v>
      </c>
      <c r="D42" t="str">
        <f>VLOOKUP(A42,'3rd expert'!$A$1:$E$144,3,0)</f>
        <v>Conceptual</v>
      </c>
      <c r="E42">
        <f t="shared" si="1"/>
        <v>0</v>
      </c>
      <c r="F42">
        <f t="shared" si="2"/>
        <v>0</v>
      </c>
      <c r="G42">
        <f t="shared" si="3"/>
        <v>0</v>
      </c>
      <c r="H42">
        <f t="shared" si="4"/>
        <v>0</v>
      </c>
      <c r="I42">
        <f>IF(_xlfn.IFNA(VLOOKUP(A42,Property_classifier!A:A,1,0),0)=A42,1,0)</f>
        <v>0</v>
      </c>
      <c r="J42">
        <f t="shared" si="5"/>
        <v>0</v>
      </c>
      <c r="K42">
        <f t="shared" si="6"/>
        <v>1</v>
      </c>
      <c r="L42">
        <f t="shared" si="7"/>
        <v>0</v>
      </c>
      <c r="M42">
        <f t="shared" si="8"/>
        <v>0</v>
      </c>
    </row>
    <row r="43" spans="1:13" x14ac:dyDescent="0.25">
      <c r="A43" t="s">
        <v>1070</v>
      </c>
      <c r="B43" t="str">
        <f>VLOOKUP(A43,'1st expert'!$A$1:$H$144,8,0)</f>
        <v>Conceptual</v>
      </c>
      <c r="C43" t="str">
        <f>VLOOKUP(A43,'2nd expert'!$A$1:$F$144,3,0)</f>
        <v>Conceptual</v>
      </c>
      <c r="D43" t="str">
        <f>VLOOKUP(A43,'3rd expert'!$A$1:$E$144,3,0)</f>
        <v>Conceptual</v>
      </c>
      <c r="E43">
        <f t="shared" si="1"/>
        <v>0</v>
      </c>
      <c r="F43">
        <f t="shared" si="2"/>
        <v>0</v>
      </c>
      <c r="G43">
        <f t="shared" si="3"/>
        <v>0</v>
      </c>
      <c r="H43">
        <f t="shared" si="4"/>
        <v>0</v>
      </c>
      <c r="I43">
        <f>IF(_xlfn.IFNA(VLOOKUP(A43,Property_classifier!A:A,1,0),0)=A43,1,0)</f>
        <v>0</v>
      </c>
      <c r="J43">
        <f t="shared" si="5"/>
        <v>0</v>
      </c>
      <c r="K43">
        <f t="shared" si="6"/>
        <v>1</v>
      </c>
      <c r="L43">
        <f t="shared" si="7"/>
        <v>0</v>
      </c>
      <c r="M43">
        <f t="shared" si="8"/>
        <v>0</v>
      </c>
    </row>
    <row r="44" spans="1:13" x14ac:dyDescent="0.25">
      <c r="A44" t="s">
        <v>1071</v>
      </c>
      <c r="B44" t="str">
        <f>VLOOKUP(A44,'1st expert'!$A$1:$H$144,8,0)</f>
        <v>Conceptual</v>
      </c>
      <c r="C44" t="str">
        <f>VLOOKUP(A44,'2nd expert'!$A$1:$F$144,3,0)</f>
        <v>Conceptual</v>
      </c>
      <c r="D44" t="str">
        <f>VLOOKUP(A44,'3rd expert'!$A$1:$E$144,3,0)</f>
        <v>Conceptual</v>
      </c>
      <c r="E44">
        <f t="shared" si="1"/>
        <v>0</v>
      </c>
      <c r="F44">
        <f t="shared" si="2"/>
        <v>0</v>
      </c>
      <c r="G44">
        <f t="shared" si="3"/>
        <v>0</v>
      </c>
      <c r="H44">
        <f t="shared" si="4"/>
        <v>0</v>
      </c>
      <c r="I44">
        <f>IF(_xlfn.IFNA(VLOOKUP(A44,Property_classifier!A:A,1,0),0)=A44,1,0)</f>
        <v>0</v>
      </c>
      <c r="J44">
        <f t="shared" si="5"/>
        <v>0</v>
      </c>
      <c r="K44">
        <f t="shared" si="6"/>
        <v>1</v>
      </c>
      <c r="L44">
        <f t="shared" si="7"/>
        <v>0</v>
      </c>
      <c r="M44">
        <f t="shared" si="8"/>
        <v>0</v>
      </c>
    </row>
    <row r="45" spans="1:13" x14ac:dyDescent="0.25">
      <c r="A45" t="s">
        <v>1072</v>
      </c>
      <c r="B45" t="str">
        <f>VLOOKUP(A45,'1st expert'!$A$1:$H$144,8,0)</f>
        <v>Status</v>
      </c>
      <c r="C45" t="str">
        <f>VLOOKUP(A45,'2nd expert'!$A$1:$F$144,3,0)</f>
        <v>Result</v>
      </c>
      <c r="D45" t="str">
        <f>VLOOKUP(A45,'3rd expert'!$A$1:$E$144,3,0)</f>
        <v>Results</v>
      </c>
      <c r="E45">
        <f t="shared" si="1"/>
        <v>0</v>
      </c>
      <c r="F45">
        <f t="shared" si="2"/>
        <v>0</v>
      </c>
      <c r="G45">
        <f t="shared" si="3"/>
        <v>0</v>
      </c>
      <c r="H45">
        <f t="shared" si="4"/>
        <v>0</v>
      </c>
      <c r="I45">
        <f>IF(_xlfn.IFNA(VLOOKUP(A45,Property_classifier!A:A,1,0),0)=A45,1,0)</f>
        <v>0</v>
      </c>
      <c r="J45">
        <f t="shared" si="5"/>
        <v>0</v>
      </c>
      <c r="K45">
        <f t="shared" si="6"/>
        <v>1</v>
      </c>
      <c r="L45">
        <f t="shared" si="7"/>
        <v>0</v>
      </c>
      <c r="M45">
        <f t="shared" si="8"/>
        <v>0</v>
      </c>
    </row>
    <row r="46" spans="1:13" x14ac:dyDescent="0.25">
      <c r="A46" t="s">
        <v>1073</v>
      </c>
      <c r="B46" t="str">
        <f>VLOOKUP(A46,'1st expert'!$A$1:$H$144,8,0)</f>
        <v>Conceptual</v>
      </c>
      <c r="C46" t="str">
        <f>VLOOKUP(A46,'2nd expert'!$A$1:$F$144,3,0)</f>
        <v>Conceptual</v>
      </c>
      <c r="D46" t="str">
        <f>VLOOKUP(A46,'3rd expert'!$A$1:$E$144,3,0)</f>
        <v>Conceptual</v>
      </c>
      <c r="E46">
        <f t="shared" si="1"/>
        <v>0</v>
      </c>
      <c r="F46">
        <f t="shared" si="2"/>
        <v>0</v>
      </c>
      <c r="G46">
        <f t="shared" si="3"/>
        <v>0</v>
      </c>
      <c r="H46">
        <f t="shared" si="4"/>
        <v>0</v>
      </c>
      <c r="I46">
        <f>IF(_xlfn.IFNA(VLOOKUP(A46,Property_classifier!A:A,1,0),0)=A46,1,0)</f>
        <v>0</v>
      </c>
      <c r="J46">
        <f t="shared" si="5"/>
        <v>0</v>
      </c>
      <c r="K46">
        <f t="shared" si="6"/>
        <v>1</v>
      </c>
      <c r="L46">
        <f t="shared" si="7"/>
        <v>0</v>
      </c>
      <c r="M46">
        <f t="shared" si="8"/>
        <v>0</v>
      </c>
    </row>
    <row r="47" spans="1:13" x14ac:dyDescent="0.25">
      <c r="A47" t="s">
        <v>1074</v>
      </c>
      <c r="B47" t="str">
        <f>VLOOKUP(A47,'1st expert'!$A$1:$H$144,8,0)</f>
        <v>Conceptual</v>
      </c>
      <c r="C47" t="str">
        <f>VLOOKUP(A47,'2nd expert'!$A$1:$F$144,3,0)</f>
        <v>Operation</v>
      </c>
      <c r="D47" t="str">
        <f>VLOOKUP(A47,'3rd expert'!$A$1:$E$144,3,0)</f>
        <v>Conceptual</v>
      </c>
      <c r="E47">
        <f t="shared" si="1"/>
        <v>0</v>
      </c>
      <c r="F47">
        <f t="shared" si="2"/>
        <v>0</v>
      </c>
      <c r="G47">
        <f t="shared" si="3"/>
        <v>0</v>
      </c>
      <c r="H47">
        <f t="shared" si="4"/>
        <v>0</v>
      </c>
      <c r="I47">
        <f>IF(_xlfn.IFNA(VLOOKUP(A47,Property_classifier!A:A,1,0),0)=A47,1,0)</f>
        <v>0</v>
      </c>
      <c r="J47">
        <f t="shared" si="5"/>
        <v>0</v>
      </c>
      <c r="K47">
        <f t="shared" si="6"/>
        <v>1</v>
      </c>
      <c r="L47">
        <f t="shared" si="7"/>
        <v>0</v>
      </c>
      <c r="M47">
        <f t="shared" si="8"/>
        <v>0</v>
      </c>
    </row>
    <row r="48" spans="1:13" x14ac:dyDescent="0.25">
      <c r="A48" t="s">
        <v>1075</v>
      </c>
      <c r="B48" t="str">
        <f>VLOOKUP(A48,'1st expert'!$A$1:$H$144,8,0)</f>
        <v>Conceptual</v>
      </c>
      <c r="C48" t="str">
        <f>VLOOKUP(A48,'2nd expert'!$A$1:$F$144,3,0)</f>
        <v>Array;Properties</v>
      </c>
      <c r="D48" t="str">
        <f>VLOOKUP(A48,'3rd expert'!$A$1:$E$144,3,0)</f>
        <v>Array</v>
      </c>
      <c r="E48">
        <f t="shared" si="1"/>
        <v>0</v>
      </c>
      <c r="F48">
        <f t="shared" si="2"/>
        <v>1</v>
      </c>
      <c r="G48">
        <f t="shared" si="3"/>
        <v>0</v>
      </c>
      <c r="H48">
        <f t="shared" si="4"/>
        <v>0</v>
      </c>
      <c r="I48">
        <f>IF(_xlfn.IFNA(VLOOKUP(A48,Property_classifier!A:A,1,0),0)=A48,1,0)</f>
        <v>0</v>
      </c>
      <c r="J48">
        <f t="shared" si="5"/>
        <v>0</v>
      </c>
      <c r="K48">
        <f t="shared" si="6"/>
        <v>1</v>
      </c>
      <c r="L48">
        <f t="shared" si="7"/>
        <v>0</v>
      </c>
      <c r="M48">
        <f t="shared" si="8"/>
        <v>0</v>
      </c>
    </row>
    <row r="49" spans="1:13" x14ac:dyDescent="0.25">
      <c r="A49" t="s">
        <v>1076</v>
      </c>
      <c r="B49" t="str">
        <f>VLOOKUP(A49,'1st expert'!$A$1:$H$144,8,0)</f>
        <v>Array</v>
      </c>
      <c r="C49" t="str">
        <f>VLOOKUP(A49,'2nd expert'!$A$1:$F$144,3,0)</f>
        <v>Conceptual</v>
      </c>
      <c r="D49" t="str">
        <f>VLOOKUP(A49,'3rd expert'!$A$1:$E$144,3,0)</f>
        <v>Conceptual</v>
      </c>
      <c r="E49">
        <f t="shared" si="1"/>
        <v>0</v>
      </c>
      <c r="F49">
        <f t="shared" si="2"/>
        <v>0</v>
      </c>
      <c r="G49">
        <f t="shared" si="3"/>
        <v>0</v>
      </c>
      <c r="H49">
        <f t="shared" si="4"/>
        <v>0</v>
      </c>
      <c r="I49">
        <f>IF(_xlfn.IFNA(VLOOKUP(A49,Property_classifier!A:A,1,0),0)=A49,1,0)</f>
        <v>0</v>
      </c>
      <c r="J49">
        <f t="shared" si="5"/>
        <v>0</v>
      </c>
      <c r="K49">
        <f t="shared" si="6"/>
        <v>1</v>
      </c>
      <c r="L49">
        <f t="shared" si="7"/>
        <v>0</v>
      </c>
      <c r="M49">
        <f t="shared" si="8"/>
        <v>0</v>
      </c>
    </row>
    <row r="50" spans="1:13" x14ac:dyDescent="0.25">
      <c r="A50" t="s">
        <v>1077</v>
      </c>
      <c r="B50" t="str">
        <f>VLOOKUP(A50,'1st expert'!$A$1:$H$144,8,0)</f>
        <v>Conceptual</v>
      </c>
      <c r="C50" t="str">
        <f>VLOOKUP(A50,'2nd expert'!$A$1:$F$144,3,0)</f>
        <v>Properties</v>
      </c>
      <c r="D50" t="str">
        <f>VLOOKUP(A50,'3rd expert'!$A$1:$E$144,3,0)</f>
        <v>Conceptual</v>
      </c>
      <c r="E50">
        <f t="shared" si="1"/>
        <v>0</v>
      </c>
      <c r="F50">
        <f t="shared" si="2"/>
        <v>1</v>
      </c>
      <c r="G50">
        <f t="shared" si="3"/>
        <v>0</v>
      </c>
      <c r="H50">
        <f t="shared" si="4"/>
        <v>0</v>
      </c>
      <c r="I50">
        <f>IF(_xlfn.IFNA(VLOOKUP(A50,Property_classifier!A:A,1,0),0)=A50,1,0)</f>
        <v>0</v>
      </c>
      <c r="J50">
        <f t="shared" si="5"/>
        <v>0</v>
      </c>
      <c r="K50">
        <f t="shared" si="6"/>
        <v>1</v>
      </c>
      <c r="L50">
        <f t="shared" si="7"/>
        <v>0</v>
      </c>
      <c r="M50">
        <f t="shared" si="8"/>
        <v>0</v>
      </c>
    </row>
    <row r="51" spans="1:13" x14ac:dyDescent="0.25">
      <c r="A51" t="s">
        <v>1078</v>
      </c>
      <c r="B51" t="str">
        <f>VLOOKUP(A51,'1st expert'!$A$1:$H$144,8,0)</f>
        <v>Conceptual</v>
      </c>
      <c r="C51" t="str">
        <f>VLOOKUP(A51,'2nd expert'!$A$1:$F$144,3,0)</f>
        <v>Properties</v>
      </c>
      <c r="D51" t="str">
        <f>VLOOKUP(A51,'3rd expert'!$A$1:$E$144,3,0)</f>
        <v>Conceptual</v>
      </c>
      <c r="E51">
        <f t="shared" si="1"/>
        <v>0</v>
      </c>
      <c r="F51">
        <f t="shared" si="2"/>
        <v>1</v>
      </c>
      <c r="G51">
        <f t="shared" si="3"/>
        <v>0</v>
      </c>
      <c r="H51">
        <f t="shared" si="4"/>
        <v>0</v>
      </c>
      <c r="I51">
        <f>IF(_xlfn.IFNA(VLOOKUP(A51,Property_classifier!A:A,1,0),0)=A51,1,0)</f>
        <v>0</v>
      </c>
      <c r="J51">
        <f t="shared" si="5"/>
        <v>0</v>
      </c>
      <c r="K51">
        <f t="shared" si="6"/>
        <v>1</v>
      </c>
      <c r="L51">
        <f t="shared" si="7"/>
        <v>0</v>
      </c>
      <c r="M51">
        <f t="shared" si="8"/>
        <v>0</v>
      </c>
    </row>
    <row r="52" spans="1:13" x14ac:dyDescent="0.25">
      <c r="A52" t="s">
        <v>1079</v>
      </c>
      <c r="B52" t="str">
        <f>VLOOKUP(A52,'1st expert'!$A$1:$H$144,8,0)</f>
        <v>Properties</v>
      </c>
      <c r="C52" t="str">
        <f>VLOOKUP(A52,'2nd expert'!$A$1:$F$144,3,0)</f>
        <v>Properties</v>
      </c>
      <c r="D52" t="str">
        <f>VLOOKUP(A52,'3rd expert'!$A$1:$E$144,3,0)</f>
        <v>Properties</v>
      </c>
      <c r="E52">
        <f t="shared" si="1"/>
        <v>1</v>
      </c>
      <c r="F52">
        <f t="shared" si="2"/>
        <v>1</v>
      </c>
      <c r="G52">
        <f t="shared" si="3"/>
        <v>1</v>
      </c>
      <c r="H52">
        <f t="shared" si="4"/>
        <v>1</v>
      </c>
      <c r="I52">
        <f>IF(_xlfn.IFNA(VLOOKUP(A52,Property_classifier!A:A,1,0),0)=A52,1,0)</f>
        <v>1</v>
      </c>
      <c r="J52">
        <f t="shared" si="5"/>
        <v>1</v>
      </c>
      <c r="K52">
        <f t="shared" si="6"/>
        <v>0</v>
      </c>
      <c r="L52">
        <f t="shared" si="7"/>
        <v>0</v>
      </c>
      <c r="M52">
        <f t="shared" si="8"/>
        <v>0</v>
      </c>
    </row>
    <row r="53" spans="1:13" x14ac:dyDescent="0.25">
      <c r="A53" t="s">
        <v>1080</v>
      </c>
      <c r="B53" t="str">
        <f>VLOOKUP(A53,'1st expert'!$A$1:$H$144,8,0)</f>
        <v>Conceptual</v>
      </c>
      <c r="C53" t="str">
        <f>VLOOKUP(A53,'2nd expert'!$A$1:$F$144,3,0)</f>
        <v>Properties</v>
      </c>
      <c r="D53" t="str">
        <f>VLOOKUP(A53,'3rd expert'!$A$1:$E$144,3,0)</f>
        <v>Conceptual</v>
      </c>
      <c r="E53">
        <f t="shared" si="1"/>
        <v>0</v>
      </c>
      <c r="F53">
        <f t="shared" si="2"/>
        <v>1</v>
      </c>
      <c r="G53">
        <f t="shared" si="3"/>
        <v>0</v>
      </c>
      <c r="H53">
        <f t="shared" si="4"/>
        <v>0</v>
      </c>
      <c r="I53">
        <f>IF(_xlfn.IFNA(VLOOKUP(A53,Property_classifier!A:A,1,0),0)=A53,1,0)</f>
        <v>0</v>
      </c>
      <c r="J53">
        <f t="shared" si="5"/>
        <v>0</v>
      </c>
      <c r="K53">
        <f t="shared" si="6"/>
        <v>1</v>
      </c>
      <c r="L53">
        <f t="shared" si="7"/>
        <v>0</v>
      </c>
      <c r="M53">
        <f t="shared" si="8"/>
        <v>0</v>
      </c>
    </row>
    <row r="54" spans="1:13" x14ac:dyDescent="0.25">
      <c r="A54" t="s">
        <v>1081</v>
      </c>
      <c r="B54" t="str">
        <f>VLOOKUP(A54,'1st expert'!$A$1:$H$144,8,0)</f>
        <v>Conceptual</v>
      </c>
      <c r="C54" t="str">
        <f>VLOOKUP(A54,'2nd expert'!$A$1:$F$144,3,0)</f>
        <v>Properties</v>
      </c>
      <c r="D54" t="str">
        <f>VLOOKUP(A54,'3rd expert'!$A$1:$E$144,3,0)</f>
        <v>Conceptual</v>
      </c>
      <c r="E54">
        <f t="shared" si="1"/>
        <v>0</v>
      </c>
      <c r="F54">
        <f t="shared" si="2"/>
        <v>1</v>
      </c>
      <c r="G54">
        <f t="shared" si="3"/>
        <v>0</v>
      </c>
      <c r="H54">
        <f t="shared" si="4"/>
        <v>0</v>
      </c>
      <c r="I54">
        <f>IF(_xlfn.IFNA(VLOOKUP(A54,Property_classifier!A:A,1,0),0)=A54,1,0)</f>
        <v>0</v>
      </c>
      <c r="J54">
        <f t="shared" si="5"/>
        <v>0</v>
      </c>
      <c r="K54">
        <f t="shared" si="6"/>
        <v>1</v>
      </c>
      <c r="L54">
        <f t="shared" si="7"/>
        <v>0</v>
      </c>
      <c r="M54">
        <f t="shared" si="8"/>
        <v>0</v>
      </c>
    </row>
    <row r="55" spans="1:13" x14ac:dyDescent="0.25">
      <c r="A55" t="s">
        <v>1082</v>
      </c>
      <c r="B55" t="str">
        <f>VLOOKUP(A55,'1st expert'!$A$1:$H$144,8,0)</f>
        <v>Conceptual</v>
      </c>
      <c r="C55" t="str">
        <f>VLOOKUP(A55,'2nd expert'!$A$1:$F$144,3,0)</f>
        <v>Array;Properties</v>
      </c>
      <c r="D55" t="str">
        <f>VLOOKUP(A55,'3rd expert'!$A$1:$E$144,3,0)</f>
        <v>Properties ; Array</v>
      </c>
      <c r="E55">
        <f t="shared" si="1"/>
        <v>0</v>
      </c>
      <c r="F55">
        <f t="shared" si="2"/>
        <v>1</v>
      </c>
      <c r="G55">
        <f t="shared" si="3"/>
        <v>1</v>
      </c>
      <c r="H55">
        <f t="shared" si="4"/>
        <v>1</v>
      </c>
      <c r="I55">
        <f>IF(_xlfn.IFNA(VLOOKUP(A55,Property_classifier!A:A,1,0),0)=A55,1,0)</f>
        <v>0</v>
      </c>
      <c r="J55">
        <f t="shared" si="5"/>
        <v>0</v>
      </c>
      <c r="K55">
        <f t="shared" si="6"/>
        <v>0</v>
      </c>
      <c r="L55">
        <f t="shared" si="7"/>
        <v>0</v>
      </c>
      <c r="M55">
        <f t="shared" si="8"/>
        <v>1</v>
      </c>
    </row>
    <row r="56" spans="1:13" x14ac:dyDescent="0.25">
      <c r="A56" t="s">
        <v>1080</v>
      </c>
      <c r="B56" t="str">
        <f>VLOOKUP(A56,'1st expert'!$A$1:$H$144,8,0)</f>
        <v>Conceptual</v>
      </c>
      <c r="C56" t="str">
        <f>VLOOKUP(A56,'2nd expert'!$A$1:$F$144,3,0)</f>
        <v>Properties</v>
      </c>
      <c r="D56" t="str">
        <f>VLOOKUP(A56,'3rd expert'!$A$1:$E$144,3,0)</f>
        <v>Conceptual</v>
      </c>
      <c r="E56">
        <f t="shared" si="1"/>
        <v>0</v>
      </c>
      <c r="F56">
        <f t="shared" si="2"/>
        <v>1</v>
      </c>
      <c r="G56">
        <f t="shared" si="3"/>
        <v>0</v>
      </c>
      <c r="H56">
        <f t="shared" si="4"/>
        <v>0</v>
      </c>
      <c r="I56">
        <f>IF(_xlfn.IFNA(VLOOKUP(A56,Property_classifier!A:A,1,0),0)=A56,1,0)</f>
        <v>0</v>
      </c>
      <c r="J56">
        <f t="shared" si="5"/>
        <v>0</v>
      </c>
      <c r="K56">
        <f t="shared" si="6"/>
        <v>1</v>
      </c>
      <c r="L56">
        <f t="shared" si="7"/>
        <v>0</v>
      </c>
      <c r="M56">
        <f t="shared" si="8"/>
        <v>0</v>
      </c>
    </row>
    <row r="57" spans="1:13" x14ac:dyDescent="0.25">
      <c r="A57" t="s">
        <v>1075</v>
      </c>
      <c r="B57" t="str">
        <f>VLOOKUP(A57,'1st expert'!$A$1:$H$144,8,0)</f>
        <v>Conceptual</v>
      </c>
      <c r="C57" t="str">
        <f>VLOOKUP(A57,'2nd expert'!$A$1:$F$144,3,0)</f>
        <v>Array;Properties</v>
      </c>
      <c r="D57" t="str">
        <f>VLOOKUP(A57,'3rd expert'!$A$1:$E$144,3,0)</f>
        <v>Array</v>
      </c>
      <c r="E57">
        <f t="shared" si="1"/>
        <v>0</v>
      </c>
      <c r="F57">
        <f t="shared" si="2"/>
        <v>1</v>
      </c>
      <c r="G57">
        <f t="shared" si="3"/>
        <v>0</v>
      </c>
      <c r="H57">
        <f t="shared" si="4"/>
        <v>0</v>
      </c>
      <c r="I57">
        <f>IF(_xlfn.IFNA(VLOOKUP(A57,Property_classifier!A:A,1,0),0)=A57,1,0)</f>
        <v>0</v>
      </c>
      <c r="J57">
        <f t="shared" si="5"/>
        <v>0</v>
      </c>
      <c r="K57">
        <f t="shared" si="6"/>
        <v>1</v>
      </c>
      <c r="L57">
        <f t="shared" si="7"/>
        <v>0</v>
      </c>
      <c r="M57">
        <f t="shared" si="8"/>
        <v>0</v>
      </c>
    </row>
    <row r="58" spans="1:13" x14ac:dyDescent="0.25">
      <c r="A58" t="s">
        <v>1083</v>
      </c>
      <c r="B58" t="str">
        <f>VLOOKUP(A58,'1st expert'!$A$1:$H$144,8,0)</f>
        <v>Conceptual</v>
      </c>
      <c r="C58" t="str">
        <f>VLOOKUP(A58,'2nd expert'!$A$1:$F$144,3,0)</f>
        <v>Properties</v>
      </c>
      <c r="D58" t="str">
        <f>VLOOKUP(A58,'3rd expert'!$A$1:$E$144,3,0)</f>
        <v>Properties</v>
      </c>
      <c r="E58">
        <f t="shared" si="1"/>
        <v>0</v>
      </c>
      <c r="F58">
        <f t="shared" si="2"/>
        <v>1</v>
      </c>
      <c r="G58">
        <f t="shared" si="3"/>
        <v>1</v>
      </c>
      <c r="H58">
        <f t="shared" si="4"/>
        <v>1</v>
      </c>
      <c r="I58">
        <f>IF(_xlfn.IFNA(VLOOKUP(A58,Property_classifier!A:A,1,0),0)=A58,1,0)</f>
        <v>0</v>
      </c>
      <c r="J58">
        <f t="shared" si="5"/>
        <v>0</v>
      </c>
      <c r="K58">
        <f t="shared" si="6"/>
        <v>0</v>
      </c>
      <c r="L58">
        <f t="shared" si="7"/>
        <v>0</v>
      </c>
      <c r="M58">
        <f t="shared" si="8"/>
        <v>1</v>
      </c>
    </row>
    <row r="59" spans="1:13" x14ac:dyDescent="0.25">
      <c r="A59" t="s">
        <v>1084</v>
      </c>
      <c r="B59" t="str">
        <f>VLOOKUP(A59,'1st expert'!$A$1:$H$144,8,0)</f>
        <v>Conceptual</v>
      </c>
      <c r="C59" t="str">
        <f>VLOOKUP(A59,'2nd expert'!$A$1:$F$144,3,0)</f>
        <v>Operation</v>
      </c>
      <c r="D59" t="str">
        <f>VLOOKUP(A59,'3rd expert'!$A$1:$E$144,3,0)</f>
        <v>Properties</v>
      </c>
      <c r="E59">
        <f t="shared" si="1"/>
        <v>0</v>
      </c>
      <c r="F59">
        <f t="shared" si="2"/>
        <v>0</v>
      </c>
      <c r="G59">
        <f t="shared" si="3"/>
        <v>1</v>
      </c>
      <c r="H59">
        <f t="shared" si="4"/>
        <v>0</v>
      </c>
      <c r="I59">
        <f>IF(_xlfn.IFNA(VLOOKUP(A59,Property_classifier!A:A,1,0),0)=A59,1,0)</f>
        <v>0</v>
      </c>
      <c r="J59">
        <f t="shared" si="5"/>
        <v>0</v>
      </c>
      <c r="K59">
        <f t="shared" si="6"/>
        <v>1</v>
      </c>
      <c r="L59">
        <f t="shared" si="7"/>
        <v>0</v>
      </c>
      <c r="M59">
        <f t="shared" si="8"/>
        <v>0</v>
      </c>
    </row>
    <row r="60" spans="1:13" x14ac:dyDescent="0.25">
      <c r="A60" t="s">
        <v>1085</v>
      </c>
      <c r="B60" t="str">
        <f>VLOOKUP(A60,'1st expert'!$A$1:$H$144,8,0)</f>
        <v>Properties</v>
      </c>
      <c r="C60" t="str">
        <f>VLOOKUP(A60,'2nd expert'!$A$1:$F$144,3,0)</f>
        <v>Properties</v>
      </c>
      <c r="D60" t="str">
        <f>VLOOKUP(A60,'3rd expert'!$A$1:$E$144,3,0)</f>
        <v>Properties</v>
      </c>
      <c r="E60">
        <f t="shared" si="1"/>
        <v>1</v>
      </c>
      <c r="F60">
        <f t="shared" si="2"/>
        <v>1</v>
      </c>
      <c r="G60">
        <f t="shared" si="3"/>
        <v>1</v>
      </c>
      <c r="H60">
        <f t="shared" si="4"/>
        <v>1</v>
      </c>
      <c r="I60">
        <f>IF(_xlfn.IFNA(VLOOKUP(A60,Property_classifier!A:A,1,0),0)=A60,1,0)</f>
        <v>0</v>
      </c>
      <c r="J60">
        <f t="shared" si="5"/>
        <v>0</v>
      </c>
      <c r="K60">
        <f t="shared" si="6"/>
        <v>0</v>
      </c>
      <c r="L60">
        <f t="shared" si="7"/>
        <v>0</v>
      </c>
      <c r="M60">
        <f t="shared" si="8"/>
        <v>1</v>
      </c>
    </row>
    <row r="61" spans="1:13" x14ac:dyDescent="0.25">
      <c r="A61" t="s">
        <v>1086</v>
      </c>
      <c r="B61" t="str">
        <f>VLOOKUP(A61,'1st expert'!$A$1:$H$144,8,0)</f>
        <v>Conceptual</v>
      </c>
      <c r="C61" t="str">
        <f>VLOOKUP(A61,'2nd expert'!$A$1:$F$144,3,0)</f>
        <v>Properties</v>
      </c>
      <c r="D61" t="str">
        <f>VLOOKUP(A61,'3rd expert'!$A$1:$E$144,3,0)</f>
        <v>Properties</v>
      </c>
      <c r="E61">
        <f t="shared" si="1"/>
        <v>0</v>
      </c>
      <c r="F61">
        <f t="shared" si="2"/>
        <v>1</v>
      </c>
      <c r="G61">
        <f t="shared" si="3"/>
        <v>1</v>
      </c>
      <c r="H61">
        <f t="shared" si="4"/>
        <v>1</v>
      </c>
      <c r="I61">
        <f>IF(_xlfn.IFNA(VLOOKUP(A61,Property_classifier!A:A,1,0),0)=A61,1,0)</f>
        <v>0</v>
      </c>
      <c r="J61">
        <f t="shared" si="5"/>
        <v>0</v>
      </c>
      <c r="K61">
        <f t="shared" si="6"/>
        <v>0</v>
      </c>
      <c r="L61">
        <f t="shared" si="7"/>
        <v>0</v>
      </c>
      <c r="M61">
        <f t="shared" si="8"/>
        <v>1</v>
      </c>
    </row>
    <row r="62" spans="1:13" x14ac:dyDescent="0.25">
      <c r="A62" t="s">
        <v>1087</v>
      </c>
      <c r="B62" t="str">
        <f>VLOOKUP(A62,'1st expert'!$A$1:$H$144,8,0)</f>
        <v>Status</v>
      </c>
      <c r="C62" t="str">
        <f>VLOOKUP(A62,'2nd expert'!$A$1:$F$144,3,0)</f>
        <v>Result</v>
      </c>
      <c r="D62" t="str">
        <f>VLOOKUP(A62,'3rd expert'!$A$1:$E$144,3,0)</f>
        <v>Status</v>
      </c>
      <c r="E62">
        <f t="shared" si="1"/>
        <v>0</v>
      </c>
      <c r="F62">
        <f t="shared" si="2"/>
        <v>0</v>
      </c>
      <c r="G62">
        <f t="shared" si="3"/>
        <v>0</v>
      </c>
      <c r="H62">
        <f t="shared" si="4"/>
        <v>0</v>
      </c>
      <c r="I62">
        <f>IF(_xlfn.IFNA(VLOOKUP(A62,Property_classifier!A:A,1,0),0)=A62,1,0)</f>
        <v>0</v>
      </c>
      <c r="J62">
        <f t="shared" si="5"/>
        <v>0</v>
      </c>
      <c r="K62">
        <f t="shared" si="6"/>
        <v>1</v>
      </c>
      <c r="L62">
        <f t="shared" si="7"/>
        <v>0</v>
      </c>
      <c r="M62">
        <f t="shared" si="8"/>
        <v>0</v>
      </c>
    </row>
    <row r="63" spans="1:13" x14ac:dyDescent="0.25">
      <c r="A63" t="s">
        <v>1088</v>
      </c>
      <c r="B63" t="str">
        <f>VLOOKUP(A63,'1st expert'!$A$1:$H$144,8,0)</f>
        <v>Conceptual</v>
      </c>
      <c r="C63" t="str">
        <f>VLOOKUP(A63,'2nd expert'!$A$1:$F$144,3,0)</f>
        <v>Properties</v>
      </c>
      <c r="D63" t="str">
        <f>VLOOKUP(A63,'3rd expert'!$A$1:$E$144,3,0)</f>
        <v>Status</v>
      </c>
      <c r="E63">
        <f t="shared" si="1"/>
        <v>0</v>
      </c>
      <c r="F63">
        <f t="shared" si="2"/>
        <v>1</v>
      </c>
      <c r="G63">
        <f t="shared" si="3"/>
        <v>0</v>
      </c>
      <c r="H63">
        <f t="shared" si="4"/>
        <v>0</v>
      </c>
      <c r="I63">
        <f>IF(_xlfn.IFNA(VLOOKUP(A63,Property_classifier!A:A,1,0),0)=A63,1,0)</f>
        <v>0</v>
      </c>
      <c r="J63">
        <f t="shared" si="5"/>
        <v>0</v>
      </c>
      <c r="K63">
        <f t="shared" si="6"/>
        <v>1</v>
      </c>
      <c r="L63">
        <f t="shared" si="7"/>
        <v>0</v>
      </c>
      <c r="M63">
        <f t="shared" si="8"/>
        <v>0</v>
      </c>
    </row>
    <row r="64" spans="1:13" x14ac:dyDescent="0.25">
      <c r="A64" t="s">
        <v>1089</v>
      </c>
      <c r="B64" t="str">
        <f>VLOOKUP(A64,'1st expert'!$A$1:$H$144,8,0)</f>
        <v>Conceptual</v>
      </c>
      <c r="C64" t="str">
        <f>VLOOKUP(A64,'2nd expert'!$A$1:$F$144,3,0)</f>
        <v>Properties</v>
      </c>
      <c r="D64" t="str">
        <f>VLOOKUP(A64,'3rd expert'!$A$1:$E$144,3,0)</f>
        <v>Properties</v>
      </c>
      <c r="E64">
        <f t="shared" si="1"/>
        <v>0</v>
      </c>
      <c r="F64">
        <f t="shared" si="2"/>
        <v>1</v>
      </c>
      <c r="G64">
        <f t="shared" si="3"/>
        <v>1</v>
      </c>
      <c r="H64">
        <f t="shared" si="4"/>
        <v>1</v>
      </c>
      <c r="I64">
        <f>IF(_xlfn.IFNA(VLOOKUP(A64,Property_classifier!A:A,1,0),0)=A64,1,0)</f>
        <v>0</v>
      </c>
      <c r="J64">
        <f t="shared" si="5"/>
        <v>0</v>
      </c>
      <c r="K64">
        <f t="shared" si="6"/>
        <v>0</v>
      </c>
      <c r="L64">
        <f t="shared" si="7"/>
        <v>0</v>
      </c>
      <c r="M64">
        <f t="shared" si="8"/>
        <v>1</v>
      </c>
    </row>
    <row r="65" spans="1:13" x14ac:dyDescent="0.25">
      <c r="A65" t="s">
        <v>1090</v>
      </c>
      <c r="B65" t="str">
        <f>VLOOKUP(A65,'1st expert'!$A$1:$H$144,8,0)</f>
        <v>Status</v>
      </c>
      <c r="C65" t="str">
        <f>VLOOKUP(A65,'2nd expert'!$A$1:$F$144,3,0)</f>
        <v>Result</v>
      </c>
      <c r="D65" t="str">
        <f>VLOOKUP(A65,'3rd expert'!$A$1:$E$144,3,0)</f>
        <v>Status; Array</v>
      </c>
      <c r="E65">
        <f t="shared" si="1"/>
        <v>0</v>
      </c>
      <c r="F65">
        <f t="shared" si="2"/>
        <v>0</v>
      </c>
      <c r="G65">
        <f t="shared" si="3"/>
        <v>0</v>
      </c>
      <c r="H65">
        <f t="shared" si="4"/>
        <v>0</v>
      </c>
      <c r="I65">
        <f>IF(_xlfn.IFNA(VLOOKUP(A65,Property_classifier!A:A,1,0),0)=A65,1,0)</f>
        <v>0</v>
      </c>
      <c r="J65">
        <f t="shared" si="5"/>
        <v>0</v>
      </c>
      <c r="K65">
        <f t="shared" si="6"/>
        <v>1</v>
      </c>
      <c r="L65">
        <f t="shared" si="7"/>
        <v>0</v>
      </c>
      <c r="M65">
        <f t="shared" si="8"/>
        <v>0</v>
      </c>
    </row>
    <row r="66" spans="1:13" x14ac:dyDescent="0.25">
      <c r="A66" t="s">
        <v>1091</v>
      </c>
      <c r="B66" t="str">
        <f>VLOOKUP(A66,'1st expert'!$A$1:$H$144,8,0)</f>
        <v>Properties</v>
      </c>
      <c r="C66" t="str">
        <f>VLOOKUP(A66,'2nd expert'!$A$1:$F$144,3,0)</f>
        <v>Properties</v>
      </c>
      <c r="D66" t="str">
        <f>VLOOKUP(A66,'3rd expert'!$A$1:$E$144,3,0)</f>
        <v>Properties</v>
      </c>
      <c r="E66">
        <f t="shared" si="1"/>
        <v>1</v>
      </c>
      <c r="F66">
        <f t="shared" si="2"/>
        <v>1</v>
      </c>
      <c r="G66">
        <f t="shared" si="3"/>
        <v>1</v>
      </c>
      <c r="H66">
        <f t="shared" si="4"/>
        <v>1</v>
      </c>
      <c r="I66">
        <f>IF(_xlfn.IFNA(VLOOKUP(A66,Property_classifier!A:A,1,0),0)=A66,1,0)</f>
        <v>0</v>
      </c>
      <c r="J66">
        <f t="shared" si="5"/>
        <v>0</v>
      </c>
      <c r="K66">
        <f t="shared" si="6"/>
        <v>0</v>
      </c>
      <c r="L66">
        <f t="shared" si="7"/>
        <v>0</v>
      </c>
      <c r="M66">
        <f t="shared" si="8"/>
        <v>1</v>
      </c>
    </row>
    <row r="67" spans="1:13" x14ac:dyDescent="0.25">
      <c r="A67" t="s">
        <v>1092</v>
      </c>
      <c r="B67" t="str">
        <f>VLOOKUP(A67,'1st expert'!$A$1:$H$144,8,0)</f>
        <v>Conceptual</v>
      </c>
      <c r="C67" t="str">
        <f>VLOOKUP(A67,'2nd expert'!$A$1:$F$144,3,0)</f>
        <v>Result;Status</v>
      </c>
      <c r="D67" t="str">
        <f>VLOOKUP(A67,'3rd expert'!$A$1:$E$144,3,0)</f>
        <v>Results</v>
      </c>
      <c r="E67">
        <f t="shared" ref="E67:E130" si="9">IF(OR(B67="Properties",ISNUMBER(SEARCH("Properties",B67))),1,0)</f>
        <v>0</v>
      </c>
      <c r="F67">
        <f t="shared" ref="F67:F130" si="10">IF(OR(C67="Properties",ISNUMBER(SEARCH("Properties",C67))),1,0)</f>
        <v>0</v>
      </c>
      <c r="G67">
        <f t="shared" ref="G67:G130" si="11">IF(OR(D67="Properties",ISNUMBER(SEARCH("Properties",D67))),1,0)</f>
        <v>0</v>
      </c>
      <c r="H67">
        <f t="shared" ref="H67:H130" si="12">IFERROR(MODE(E67:G67),MODE(E67,F67,G67,I67))</f>
        <v>0</v>
      </c>
      <c r="I67">
        <f>IF(_xlfn.IFNA(VLOOKUP(A67,Property_classifier!A:A,1,0),0)=A67,1,0)</f>
        <v>0</v>
      </c>
      <c r="J67">
        <f t="shared" ref="J67:J130" si="13">IF(AND((H67=I67),(H67=1)),1,0)</f>
        <v>0</v>
      </c>
      <c r="K67">
        <f t="shared" ref="K67:K130" si="14">IF(AND((H67=I67),(H67=0)),1,0)</f>
        <v>1</v>
      </c>
      <c r="L67">
        <f t="shared" ref="L67:L130" si="15">IF(AND((H67&lt;&gt;I67),(I67=1)),1,0)</f>
        <v>0</v>
      </c>
      <c r="M67">
        <f t="shared" ref="M67:M130" si="16">IF(AND((H67&lt;&gt;I67),(I67=0)),1,0)</f>
        <v>0</v>
      </c>
    </row>
    <row r="68" spans="1:13" x14ac:dyDescent="0.25">
      <c r="A68" t="s">
        <v>1093</v>
      </c>
      <c r="B68" t="str">
        <f>VLOOKUP(A68,'1st expert'!$A$1:$H$144,8,0)</f>
        <v>Status</v>
      </c>
      <c r="C68" t="str">
        <f>VLOOKUP(A68,'2nd expert'!$A$1:$F$144,3,0)</f>
        <v>Status</v>
      </c>
      <c r="D68" t="str">
        <f>VLOOKUP(A68,'3rd expert'!$A$1:$E$144,3,0)</f>
        <v>Results</v>
      </c>
      <c r="E68">
        <f t="shared" si="9"/>
        <v>0</v>
      </c>
      <c r="F68">
        <f t="shared" si="10"/>
        <v>0</v>
      </c>
      <c r="G68">
        <f t="shared" si="11"/>
        <v>0</v>
      </c>
      <c r="H68">
        <f t="shared" si="12"/>
        <v>0</v>
      </c>
      <c r="I68">
        <f>IF(_xlfn.IFNA(VLOOKUP(A68,Property_classifier!A:A,1,0),0)=A68,1,0)</f>
        <v>0</v>
      </c>
      <c r="J68">
        <f t="shared" si="13"/>
        <v>0</v>
      </c>
      <c r="K68">
        <f t="shared" si="14"/>
        <v>1</v>
      </c>
      <c r="L68">
        <f t="shared" si="15"/>
        <v>0</v>
      </c>
      <c r="M68">
        <f t="shared" si="16"/>
        <v>0</v>
      </c>
    </row>
    <row r="69" spans="1:13" x14ac:dyDescent="0.25">
      <c r="A69" t="s">
        <v>1094</v>
      </c>
      <c r="B69" t="str">
        <f>VLOOKUP(A69,'1st expert'!$A$1:$H$144,8,0)</f>
        <v>Conceptual</v>
      </c>
      <c r="C69" t="str">
        <f>VLOOKUP(A69,'2nd expert'!$A$1:$F$144,3,0)</f>
        <v>Properties</v>
      </c>
      <c r="D69" t="str">
        <f>VLOOKUP(A69,'3rd expert'!$A$1:$E$144,3,0)</f>
        <v>Properties</v>
      </c>
      <c r="E69">
        <f t="shared" si="9"/>
        <v>0</v>
      </c>
      <c r="F69">
        <f t="shared" si="10"/>
        <v>1</v>
      </c>
      <c r="G69">
        <f t="shared" si="11"/>
        <v>1</v>
      </c>
      <c r="H69">
        <f t="shared" si="12"/>
        <v>1</v>
      </c>
      <c r="I69">
        <f>IF(_xlfn.IFNA(VLOOKUP(A69,Property_classifier!A:A,1,0),0)=A69,1,0)</f>
        <v>0</v>
      </c>
      <c r="J69">
        <f t="shared" si="13"/>
        <v>0</v>
      </c>
      <c r="K69">
        <f t="shared" si="14"/>
        <v>0</v>
      </c>
      <c r="L69">
        <f t="shared" si="15"/>
        <v>0</v>
      </c>
      <c r="M69">
        <f t="shared" si="16"/>
        <v>1</v>
      </c>
    </row>
    <row r="70" spans="1:13" x14ac:dyDescent="0.25">
      <c r="A70" t="s">
        <v>1095</v>
      </c>
      <c r="B70" t="str">
        <f>VLOOKUP(A70,'1st expert'!$A$1:$H$144,8,0)</f>
        <v>Array; Results</v>
      </c>
      <c r="C70" t="str">
        <f>VLOOKUP(A70,'2nd expert'!$A$1:$F$144,3,0)</f>
        <v>Array;Results</v>
      </c>
      <c r="D70" t="str">
        <f>VLOOKUP(A70,'3rd expert'!$A$1:$E$144,3,0)</f>
        <v>Results</v>
      </c>
      <c r="E70">
        <f t="shared" si="9"/>
        <v>0</v>
      </c>
      <c r="F70">
        <f t="shared" si="10"/>
        <v>0</v>
      </c>
      <c r="G70">
        <f t="shared" si="11"/>
        <v>0</v>
      </c>
      <c r="H70">
        <f t="shared" si="12"/>
        <v>0</v>
      </c>
      <c r="I70">
        <f>IF(_xlfn.IFNA(VLOOKUP(A70,Property_classifier!A:A,1,0),0)=A70,1,0)</f>
        <v>0</v>
      </c>
      <c r="J70">
        <f t="shared" si="13"/>
        <v>0</v>
      </c>
      <c r="K70">
        <f t="shared" si="14"/>
        <v>1</v>
      </c>
      <c r="L70">
        <f t="shared" si="15"/>
        <v>0</v>
      </c>
      <c r="M70">
        <f t="shared" si="16"/>
        <v>0</v>
      </c>
    </row>
    <row r="71" spans="1:13" x14ac:dyDescent="0.25">
      <c r="A71" t="s">
        <v>1096</v>
      </c>
      <c r="B71" t="str">
        <f>VLOOKUP(A71,'1st expert'!$A$1:$H$144,8,0)</f>
        <v>Conceptual</v>
      </c>
      <c r="C71" t="str">
        <f>VLOOKUP(A71,'2nd expert'!$A$1:$F$144,3,0)</f>
        <v>Properties</v>
      </c>
      <c r="D71" t="str">
        <f>VLOOKUP(A71,'3rd expert'!$A$1:$E$144,3,0)</f>
        <v>Properties</v>
      </c>
      <c r="E71">
        <f t="shared" si="9"/>
        <v>0</v>
      </c>
      <c r="F71">
        <f t="shared" si="10"/>
        <v>1</v>
      </c>
      <c r="G71">
        <f t="shared" si="11"/>
        <v>1</v>
      </c>
      <c r="H71">
        <f t="shared" si="12"/>
        <v>1</v>
      </c>
      <c r="I71">
        <f>IF(_xlfn.IFNA(VLOOKUP(A71,Property_classifier!A:A,1,0),0)=A71,1,0)</f>
        <v>0</v>
      </c>
      <c r="J71">
        <f t="shared" si="13"/>
        <v>0</v>
      </c>
      <c r="K71">
        <f t="shared" si="14"/>
        <v>0</v>
      </c>
      <c r="L71">
        <f t="shared" si="15"/>
        <v>0</v>
      </c>
      <c r="M71">
        <f t="shared" si="16"/>
        <v>1</v>
      </c>
    </row>
    <row r="72" spans="1:13" x14ac:dyDescent="0.25">
      <c r="A72" t="s">
        <v>1097</v>
      </c>
      <c r="B72" t="str">
        <f>VLOOKUP(A72,'1st expert'!$A$1:$H$144,8,0)</f>
        <v>Conceptual</v>
      </c>
      <c r="C72" t="str">
        <f>VLOOKUP(A72,'2nd expert'!$A$1:$F$144,3,0)</f>
        <v>Properties</v>
      </c>
      <c r="D72" t="str">
        <f>VLOOKUP(A72,'3rd expert'!$A$1:$E$144,3,0)</f>
        <v>Properties ; Array</v>
      </c>
      <c r="E72">
        <f t="shared" si="9"/>
        <v>0</v>
      </c>
      <c r="F72">
        <f t="shared" si="10"/>
        <v>1</v>
      </c>
      <c r="G72">
        <f t="shared" si="11"/>
        <v>1</v>
      </c>
      <c r="H72">
        <f t="shared" si="12"/>
        <v>1</v>
      </c>
      <c r="I72">
        <f>IF(_xlfn.IFNA(VLOOKUP(A72,Property_classifier!A:A,1,0),0)=A72,1,0)</f>
        <v>0</v>
      </c>
      <c r="J72">
        <f t="shared" si="13"/>
        <v>0</v>
      </c>
      <c r="K72">
        <f t="shared" si="14"/>
        <v>0</v>
      </c>
      <c r="L72">
        <f t="shared" si="15"/>
        <v>0</v>
      </c>
      <c r="M72">
        <f t="shared" si="16"/>
        <v>1</v>
      </c>
    </row>
    <row r="73" spans="1:13" x14ac:dyDescent="0.25">
      <c r="A73" t="s">
        <v>1098</v>
      </c>
      <c r="B73" t="str">
        <f>VLOOKUP(A73,'1st expert'!$A$1:$H$144,8,0)</f>
        <v>Conceptual</v>
      </c>
      <c r="C73" t="str">
        <f>VLOOKUP(A73,'2nd expert'!$A$1:$F$144,3,0)</f>
        <v>Array;Properties</v>
      </c>
      <c r="D73" t="str">
        <f>VLOOKUP(A73,'3rd expert'!$A$1:$E$144,3,0)</f>
        <v>Properties ; Array</v>
      </c>
      <c r="E73">
        <f t="shared" si="9"/>
        <v>0</v>
      </c>
      <c r="F73">
        <f t="shared" si="10"/>
        <v>1</v>
      </c>
      <c r="G73">
        <f t="shared" si="11"/>
        <v>1</v>
      </c>
      <c r="H73">
        <f t="shared" si="12"/>
        <v>1</v>
      </c>
      <c r="I73">
        <f>IF(_xlfn.IFNA(VLOOKUP(A73,Property_classifier!A:A,1,0),0)=A73,1,0)</f>
        <v>0</v>
      </c>
      <c r="J73">
        <f t="shared" si="13"/>
        <v>0</v>
      </c>
      <c r="K73">
        <f t="shared" si="14"/>
        <v>0</v>
      </c>
      <c r="L73">
        <f t="shared" si="15"/>
        <v>0</v>
      </c>
      <c r="M73">
        <f t="shared" si="16"/>
        <v>1</v>
      </c>
    </row>
    <row r="74" spans="1:13" x14ac:dyDescent="0.25">
      <c r="A74" t="s">
        <v>1099</v>
      </c>
      <c r="B74" t="str">
        <f>VLOOKUP(A74,'1st expert'!$A$1:$H$144,8,0)</f>
        <v>Conceptual</v>
      </c>
      <c r="C74" t="str">
        <f>VLOOKUP(A74,'2nd expert'!$A$1:$F$144,3,0)</f>
        <v>Status</v>
      </c>
      <c r="D74" t="str">
        <f>VLOOKUP(A74,'3rd expert'!$A$1:$E$144,3,0)</f>
        <v>Status</v>
      </c>
      <c r="E74">
        <f t="shared" si="9"/>
        <v>0</v>
      </c>
      <c r="F74">
        <f t="shared" si="10"/>
        <v>0</v>
      </c>
      <c r="G74">
        <f t="shared" si="11"/>
        <v>0</v>
      </c>
      <c r="H74">
        <f t="shared" si="12"/>
        <v>0</v>
      </c>
      <c r="I74">
        <f>IF(_xlfn.IFNA(VLOOKUP(A74,Property_classifier!A:A,1,0),0)=A74,1,0)</f>
        <v>0</v>
      </c>
      <c r="J74">
        <f t="shared" si="13"/>
        <v>0</v>
      </c>
      <c r="K74">
        <f t="shared" si="14"/>
        <v>1</v>
      </c>
      <c r="L74">
        <f t="shared" si="15"/>
        <v>0</v>
      </c>
      <c r="M74">
        <f t="shared" si="16"/>
        <v>0</v>
      </c>
    </row>
    <row r="75" spans="1:13" x14ac:dyDescent="0.25">
      <c r="A75" t="s">
        <v>1100</v>
      </c>
      <c r="B75" t="str">
        <f>VLOOKUP(A75,'1st expert'!$A$1:$H$144,8,0)</f>
        <v>Conceptual</v>
      </c>
      <c r="C75" t="str">
        <f>VLOOKUP(A75,'2nd expert'!$A$1:$F$144,3,0)</f>
        <v>Properties</v>
      </c>
      <c r="D75" t="str">
        <f>VLOOKUP(A75,'3rd expert'!$A$1:$E$144,3,0)</f>
        <v>Properties ; Array</v>
      </c>
      <c r="E75">
        <f t="shared" si="9"/>
        <v>0</v>
      </c>
      <c r="F75">
        <f t="shared" si="10"/>
        <v>1</v>
      </c>
      <c r="G75">
        <f t="shared" si="11"/>
        <v>1</v>
      </c>
      <c r="H75">
        <f t="shared" si="12"/>
        <v>1</v>
      </c>
      <c r="I75">
        <f>IF(_xlfn.IFNA(VLOOKUP(A75,Property_classifier!A:A,1,0),0)=A75,1,0)</f>
        <v>0</v>
      </c>
      <c r="J75">
        <f t="shared" si="13"/>
        <v>0</v>
      </c>
      <c r="K75">
        <f t="shared" si="14"/>
        <v>0</v>
      </c>
      <c r="L75">
        <f t="shared" si="15"/>
        <v>0</v>
      </c>
      <c r="M75">
        <f t="shared" si="16"/>
        <v>1</v>
      </c>
    </row>
    <row r="76" spans="1:13" x14ac:dyDescent="0.25">
      <c r="A76" t="s">
        <v>1101</v>
      </c>
      <c r="B76" t="str">
        <f>VLOOKUP(A76,'1st expert'!$A$1:$H$144,8,0)</f>
        <v>Conceptual</v>
      </c>
      <c r="C76" t="str">
        <f>VLOOKUP(A76,'2nd expert'!$A$1:$F$144,3,0)</f>
        <v>Conceptual</v>
      </c>
      <c r="D76" t="str">
        <f>VLOOKUP(A76,'3rd expert'!$A$1:$E$144,3,0)</f>
        <v>Conceptual</v>
      </c>
      <c r="E76">
        <f t="shared" si="9"/>
        <v>0</v>
      </c>
      <c r="F76">
        <f t="shared" si="10"/>
        <v>0</v>
      </c>
      <c r="G76">
        <f t="shared" si="11"/>
        <v>0</v>
      </c>
      <c r="H76">
        <f t="shared" si="12"/>
        <v>0</v>
      </c>
      <c r="I76">
        <f>IF(_xlfn.IFNA(VLOOKUP(A76,Property_classifier!A:A,1,0),0)=A76,1,0)</f>
        <v>0</v>
      </c>
      <c r="J76">
        <f t="shared" si="13"/>
        <v>0</v>
      </c>
      <c r="K76">
        <f t="shared" si="14"/>
        <v>1</v>
      </c>
      <c r="L76">
        <f t="shared" si="15"/>
        <v>0</v>
      </c>
      <c r="M76">
        <f t="shared" si="16"/>
        <v>0</v>
      </c>
    </row>
    <row r="77" spans="1:13" x14ac:dyDescent="0.25">
      <c r="A77" t="s">
        <v>1102</v>
      </c>
      <c r="B77" t="str">
        <f>VLOOKUP(A77,'1st expert'!$A$1:$H$144,8,0)</f>
        <v>Conceptual</v>
      </c>
      <c r="C77" t="str">
        <f>VLOOKUP(A77,'2nd expert'!$A$1:$F$144,3,0)</f>
        <v>Properties</v>
      </c>
      <c r="D77" t="str">
        <f>VLOOKUP(A77,'3rd expert'!$A$1:$E$144,3,0)</f>
        <v>Properties</v>
      </c>
      <c r="E77">
        <f t="shared" si="9"/>
        <v>0</v>
      </c>
      <c r="F77">
        <f t="shared" si="10"/>
        <v>1</v>
      </c>
      <c r="G77">
        <f t="shared" si="11"/>
        <v>1</v>
      </c>
      <c r="H77">
        <f t="shared" si="12"/>
        <v>1</v>
      </c>
      <c r="I77">
        <f>IF(_xlfn.IFNA(VLOOKUP(A77,Property_classifier!A:A,1,0),0)=A77,1,0)</f>
        <v>0</v>
      </c>
      <c r="J77">
        <f t="shared" si="13"/>
        <v>0</v>
      </c>
      <c r="K77">
        <f t="shared" si="14"/>
        <v>0</v>
      </c>
      <c r="L77">
        <f t="shared" si="15"/>
        <v>0</v>
      </c>
      <c r="M77">
        <f t="shared" si="16"/>
        <v>1</v>
      </c>
    </row>
    <row r="78" spans="1:13" x14ac:dyDescent="0.25">
      <c r="A78" t="s">
        <v>1103</v>
      </c>
      <c r="B78" t="str">
        <f>VLOOKUP(A78,'1st expert'!$A$1:$H$144,8,0)</f>
        <v>Array; Results</v>
      </c>
      <c r="C78" t="str">
        <f>VLOOKUP(A78,'2nd expert'!$A$1:$F$144,3,0)</f>
        <v>Array;Results</v>
      </c>
      <c r="D78" t="str">
        <f>VLOOKUP(A78,'3rd expert'!$A$1:$E$144,3,0)</f>
        <v>Results</v>
      </c>
      <c r="E78">
        <f t="shared" si="9"/>
        <v>0</v>
      </c>
      <c r="F78">
        <f t="shared" si="10"/>
        <v>0</v>
      </c>
      <c r="G78">
        <f t="shared" si="11"/>
        <v>0</v>
      </c>
      <c r="H78">
        <f t="shared" si="12"/>
        <v>0</v>
      </c>
      <c r="I78">
        <f>IF(_xlfn.IFNA(VLOOKUP(A78,Property_classifier!A:A,1,0),0)=A78,1,0)</f>
        <v>0</v>
      </c>
      <c r="J78">
        <f t="shared" si="13"/>
        <v>0</v>
      </c>
      <c r="K78">
        <f t="shared" si="14"/>
        <v>1</v>
      </c>
      <c r="L78">
        <f t="shared" si="15"/>
        <v>0</v>
      </c>
      <c r="M78">
        <f t="shared" si="16"/>
        <v>0</v>
      </c>
    </row>
    <row r="79" spans="1:13" x14ac:dyDescent="0.25">
      <c r="A79" t="s">
        <v>1104</v>
      </c>
      <c r="B79" t="str">
        <f>VLOOKUP(A79,'1st expert'!$A$1:$H$144,8,0)</f>
        <v>Conceptual</v>
      </c>
      <c r="C79" t="str">
        <f>VLOOKUP(A79,'2nd expert'!$A$1:$F$144,3,0)</f>
        <v>Properties</v>
      </c>
      <c r="D79" t="str">
        <f>VLOOKUP(A79,'3rd expert'!$A$1:$E$144,3,0)</f>
        <v>Operation</v>
      </c>
      <c r="E79">
        <f t="shared" si="9"/>
        <v>0</v>
      </c>
      <c r="F79">
        <f t="shared" si="10"/>
        <v>1</v>
      </c>
      <c r="G79">
        <f t="shared" si="11"/>
        <v>0</v>
      </c>
      <c r="H79">
        <f t="shared" si="12"/>
        <v>0</v>
      </c>
      <c r="I79">
        <f>IF(_xlfn.IFNA(VLOOKUP(A79,Property_classifier!A:A,1,0),0)=A79,1,0)</f>
        <v>0</v>
      </c>
      <c r="J79">
        <f t="shared" si="13"/>
        <v>0</v>
      </c>
      <c r="K79">
        <f t="shared" si="14"/>
        <v>1</v>
      </c>
      <c r="L79">
        <f t="shared" si="15"/>
        <v>0</v>
      </c>
      <c r="M79">
        <f t="shared" si="16"/>
        <v>0</v>
      </c>
    </row>
    <row r="80" spans="1:13" x14ac:dyDescent="0.25">
      <c r="A80" t="s">
        <v>1105</v>
      </c>
      <c r="B80" t="str">
        <f>VLOOKUP(A80,'1st expert'!$A$1:$H$144,8,0)</f>
        <v>Conceptual</v>
      </c>
      <c r="C80" t="str">
        <f>VLOOKUP(A80,'2nd expert'!$A$1:$F$144,3,0)</f>
        <v>Conceptual</v>
      </c>
      <c r="D80" t="str">
        <f>VLOOKUP(A80,'3rd expert'!$A$1:$E$144,3,0)</f>
        <v>Conceptual</v>
      </c>
      <c r="E80">
        <f t="shared" si="9"/>
        <v>0</v>
      </c>
      <c r="F80">
        <f t="shared" si="10"/>
        <v>0</v>
      </c>
      <c r="G80">
        <f t="shared" si="11"/>
        <v>0</v>
      </c>
      <c r="H80">
        <f t="shared" si="12"/>
        <v>0</v>
      </c>
      <c r="I80">
        <f>IF(_xlfn.IFNA(VLOOKUP(A80,Property_classifier!A:A,1,0),0)=A80,1,0)</f>
        <v>0</v>
      </c>
      <c r="J80">
        <f t="shared" si="13"/>
        <v>0</v>
      </c>
      <c r="K80">
        <f t="shared" si="14"/>
        <v>1</v>
      </c>
      <c r="L80">
        <f t="shared" si="15"/>
        <v>0</v>
      </c>
      <c r="M80">
        <f t="shared" si="16"/>
        <v>0</v>
      </c>
    </row>
    <row r="81" spans="1:13" x14ac:dyDescent="0.25">
      <c r="A81" t="s">
        <v>1106</v>
      </c>
      <c r="B81" t="str">
        <f>VLOOKUP(A81,'1st expert'!$A$1:$H$144,8,0)</f>
        <v>Conceptual</v>
      </c>
      <c r="C81" t="str">
        <f>VLOOKUP(A81,'2nd expert'!$A$1:$F$144,3,0)</f>
        <v>Properties</v>
      </c>
      <c r="D81" t="str">
        <f>VLOOKUP(A81,'3rd expert'!$A$1:$E$144,3,0)</f>
        <v>Status</v>
      </c>
      <c r="E81">
        <f t="shared" si="9"/>
        <v>0</v>
      </c>
      <c r="F81">
        <f t="shared" si="10"/>
        <v>1</v>
      </c>
      <c r="G81">
        <f t="shared" si="11"/>
        <v>0</v>
      </c>
      <c r="H81">
        <f t="shared" si="12"/>
        <v>0</v>
      </c>
      <c r="I81">
        <f>IF(_xlfn.IFNA(VLOOKUP(A81,Property_classifier!A:A,1,0),0)=A81,1,0)</f>
        <v>0</v>
      </c>
      <c r="J81">
        <f t="shared" si="13"/>
        <v>0</v>
      </c>
      <c r="K81">
        <f t="shared" si="14"/>
        <v>1</v>
      </c>
      <c r="L81">
        <f t="shared" si="15"/>
        <v>0</v>
      </c>
      <c r="M81">
        <f t="shared" si="16"/>
        <v>0</v>
      </c>
    </row>
    <row r="82" spans="1:13" x14ac:dyDescent="0.25">
      <c r="A82" t="s">
        <v>1107</v>
      </c>
      <c r="B82" t="str">
        <f>VLOOKUP(A82,'1st expert'!$A$1:$H$144,8,0)</f>
        <v>Conceptual</v>
      </c>
      <c r="C82" t="str">
        <f>VLOOKUP(A82,'2nd expert'!$A$1:$F$144,3,0)</f>
        <v>Properties</v>
      </c>
      <c r="D82" t="str">
        <f>VLOOKUP(A82,'3rd expert'!$A$1:$E$144,3,0)</f>
        <v>Status; Array</v>
      </c>
      <c r="E82">
        <f t="shared" si="9"/>
        <v>0</v>
      </c>
      <c r="F82">
        <f t="shared" si="10"/>
        <v>1</v>
      </c>
      <c r="G82">
        <f t="shared" si="11"/>
        <v>0</v>
      </c>
      <c r="H82">
        <f t="shared" si="12"/>
        <v>0</v>
      </c>
      <c r="I82">
        <f>IF(_xlfn.IFNA(VLOOKUP(A82,Property_classifier!A:A,1,0),0)=A82,1,0)</f>
        <v>0</v>
      </c>
      <c r="J82">
        <f t="shared" si="13"/>
        <v>0</v>
      </c>
      <c r="K82">
        <f t="shared" si="14"/>
        <v>1</v>
      </c>
      <c r="L82">
        <f t="shared" si="15"/>
        <v>0</v>
      </c>
      <c r="M82">
        <f t="shared" si="16"/>
        <v>0</v>
      </c>
    </row>
    <row r="83" spans="1:13" x14ac:dyDescent="0.25">
      <c r="A83" t="s">
        <v>1108</v>
      </c>
      <c r="B83" t="str">
        <f>VLOOKUP(A83,'1st expert'!$A$1:$H$144,8,0)</f>
        <v>Conceptual</v>
      </c>
      <c r="C83" t="str">
        <f>VLOOKUP(A83,'2nd expert'!$A$1:$F$144,3,0)</f>
        <v>Result;Status</v>
      </c>
      <c r="D83" t="str">
        <f>VLOOKUP(A83,'3rd expert'!$A$1:$E$144,3,0)</f>
        <v>Status</v>
      </c>
      <c r="E83">
        <f t="shared" si="9"/>
        <v>0</v>
      </c>
      <c r="F83">
        <f t="shared" si="10"/>
        <v>0</v>
      </c>
      <c r="G83">
        <f t="shared" si="11"/>
        <v>0</v>
      </c>
      <c r="H83">
        <f t="shared" si="12"/>
        <v>0</v>
      </c>
      <c r="I83">
        <f>IF(_xlfn.IFNA(VLOOKUP(A83,Property_classifier!A:A,1,0),0)=A83,1,0)</f>
        <v>0</v>
      </c>
      <c r="J83">
        <f t="shared" si="13"/>
        <v>0</v>
      </c>
      <c r="K83">
        <f t="shared" si="14"/>
        <v>1</v>
      </c>
      <c r="L83">
        <f t="shared" si="15"/>
        <v>0</v>
      </c>
      <c r="M83">
        <f t="shared" si="16"/>
        <v>0</v>
      </c>
    </row>
    <row r="84" spans="1:13" x14ac:dyDescent="0.25">
      <c r="A84" t="s">
        <v>1109</v>
      </c>
      <c r="B84" t="str">
        <f>VLOOKUP(A84,'1st expert'!$A$1:$H$144,8,0)</f>
        <v>Conceptual</v>
      </c>
      <c r="C84" t="str">
        <f>VLOOKUP(A84,'2nd expert'!$A$1:$F$144,3,0)</f>
        <v>Array</v>
      </c>
      <c r="D84" t="str">
        <f>VLOOKUP(A84,'3rd expert'!$A$1:$E$144,3,0)</f>
        <v>Properties ; Array</v>
      </c>
      <c r="E84">
        <f t="shared" si="9"/>
        <v>0</v>
      </c>
      <c r="F84">
        <f t="shared" si="10"/>
        <v>0</v>
      </c>
      <c r="G84">
        <f t="shared" si="11"/>
        <v>1</v>
      </c>
      <c r="H84">
        <f t="shared" si="12"/>
        <v>0</v>
      </c>
      <c r="I84">
        <f>IF(_xlfn.IFNA(VLOOKUP(A84,Property_classifier!A:A,1,0),0)=A84,1,0)</f>
        <v>0</v>
      </c>
      <c r="J84">
        <f t="shared" si="13"/>
        <v>0</v>
      </c>
      <c r="K84">
        <f t="shared" si="14"/>
        <v>1</v>
      </c>
      <c r="L84">
        <f t="shared" si="15"/>
        <v>0</v>
      </c>
      <c r="M84">
        <f t="shared" si="16"/>
        <v>0</v>
      </c>
    </row>
    <row r="85" spans="1:13" x14ac:dyDescent="0.25">
      <c r="A85" t="s">
        <v>1110</v>
      </c>
      <c r="B85" t="str">
        <f>VLOOKUP(A85,'1st expert'!$A$1:$H$144,8,0)</f>
        <v>Conceptual</v>
      </c>
      <c r="C85" t="str">
        <f>VLOOKUP(A85,'2nd expert'!$A$1:$F$144,3,0)</f>
        <v>Properties</v>
      </c>
      <c r="D85" t="str">
        <f>VLOOKUP(A85,'3rd expert'!$A$1:$E$144,3,0)</f>
        <v>Status</v>
      </c>
      <c r="E85">
        <f t="shared" si="9"/>
        <v>0</v>
      </c>
      <c r="F85">
        <f t="shared" si="10"/>
        <v>1</v>
      </c>
      <c r="G85">
        <f t="shared" si="11"/>
        <v>0</v>
      </c>
      <c r="H85">
        <f t="shared" si="12"/>
        <v>0</v>
      </c>
      <c r="I85">
        <f>IF(_xlfn.IFNA(VLOOKUP(A85,Property_classifier!A:A,1,0),0)=A85,1,0)</f>
        <v>0</v>
      </c>
      <c r="J85">
        <f t="shared" si="13"/>
        <v>0</v>
      </c>
      <c r="K85">
        <f t="shared" si="14"/>
        <v>1</v>
      </c>
      <c r="L85">
        <f t="shared" si="15"/>
        <v>0</v>
      </c>
      <c r="M85">
        <f t="shared" si="16"/>
        <v>0</v>
      </c>
    </row>
    <row r="86" spans="1:13" x14ac:dyDescent="0.25">
      <c r="A86" t="s">
        <v>1110</v>
      </c>
      <c r="B86" t="str">
        <f>VLOOKUP(A86,'1st expert'!$A$1:$H$144,8,0)</f>
        <v>Conceptual</v>
      </c>
      <c r="C86" t="str">
        <f>VLOOKUP(A86,'2nd expert'!$A$1:$F$144,3,0)</f>
        <v>Properties</v>
      </c>
      <c r="D86" t="str">
        <f>VLOOKUP(A86,'3rd expert'!$A$1:$E$144,3,0)</f>
        <v>Status</v>
      </c>
      <c r="E86">
        <f t="shared" si="9"/>
        <v>0</v>
      </c>
      <c r="F86">
        <f t="shared" si="10"/>
        <v>1</v>
      </c>
      <c r="G86">
        <f t="shared" si="11"/>
        <v>0</v>
      </c>
      <c r="H86">
        <f t="shared" si="12"/>
        <v>0</v>
      </c>
      <c r="I86">
        <f>IF(_xlfn.IFNA(VLOOKUP(A86,Property_classifier!A:A,1,0),0)=A86,1,0)</f>
        <v>0</v>
      </c>
      <c r="J86">
        <f t="shared" si="13"/>
        <v>0</v>
      </c>
      <c r="K86">
        <f t="shared" si="14"/>
        <v>1</v>
      </c>
      <c r="L86">
        <f t="shared" si="15"/>
        <v>0</v>
      </c>
      <c r="M86">
        <f t="shared" si="16"/>
        <v>0</v>
      </c>
    </row>
    <row r="87" spans="1:13" x14ac:dyDescent="0.25">
      <c r="A87" t="s">
        <v>1111</v>
      </c>
      <c r="B87" t="str">
        <f>VLOOKUP(A87,'1st expert'!$A$1:$H$144,8,0)</f>
        <v>Operation</v>
      </c>
      <c r="C87" t="str">
        <f>VLOOKUP(A87,'2nd expert'!$A$1:$F$144,3,0)</f>
        <v>Operation</v>
      </c>
      <c r="D87" t="str">
        <f>VLOOKUP(A87,'3rd expert'!$A$1:$E$144,3,0)</f>
        <v>Operation</v>
      </c>
      <c r="E87">
        <f t="shared" si="9"/>
        <v>0</v>
      </c>
      <c r="F87">
        <f t="shared" si="10"/>
        <v>0</v>
      </c>
      <c r="G87">
        <f t="shared" si="11"/>
        <v>0</v>
      </c>
      <c r="H87">
        <f t="shared" si="12"/>
        <v>0</v>
      </c>
      <c r="I87">
        <f>IF(_xlfn.IFNA(VLOOKUP(A87,Property_classifier!A:A,1,0),0)=A87,1,0)</f>
        <v>0</v>
      </c>
      <c r="J87">
        <f t="shared" si="13"/>
        <v>0</v>
      </c>
      <c r="K87">
        <f t="shared" si="14"/>
        <v>1</v>
      </c>
      <c r="L87">
        <f t="shared" si="15"/>
        <v>0</v>
      </c>
      <c r="M87">
        <f t="shared" si="16"/>
        <v>0</v>
      </c>
    </row>
    <row r="88" spans="1:13" x14ac:dyDescent="0.25">
      <c r="A88" t="s">
        <v>1112</v>
      </c>
      <c r="B88" t="str">
        <f>VLOOKUP(A88,'1st expert'!$A$1:$H$144,8,0)</f>
        <v>Properties</v>
      </c>
      <c r="C88" t="str">
        <f>VLOOKUP(A88,'2nd expert'!$A$1:$F$144,3,0)</f>
        <v>Properties</v>
      </c>
      <c r="D88" t="str">
        <f>VLOOKUP(A88,'3rd expert'!$A$1:$E$144,3,0)</f>
        <v>Properties ; Array</v>
      </c>
      <c r="E88">
        <f t="shared" si="9"/>
        <v>1</v>
      </c>
      <c r="F88">
        <f t="shared" si="10"/>
        <v>1</v>
      </c>
      <c r="G88">
        <f t="shared" si="11"/>
        <v>1</v>
      </c>
      <c r="H88">
        <f t="shared" si="12"/>
        <v>1</v>
      </c>
      <c r="I88">
        <f>IF(_xlfn.IFNA(VLOOKUP(A88,Property_classifier!A:A,1,0),0)=A88,1,0)</f>
        <v>0</v>
      </c>
      <c r="J88">
        <f t="shared" si="13"/>
        <v>0</v>
      </c>
      <c r="K88">
        <f t="shared" si="14"/>
        <v>0</v>
      </c>
      <c r="L88">
        <f t="shared" si="15"/>
        <v>0</v>
      </c>
      <c r="M88">
        <f t="shared" si="16"/>
        <v>1</v>
      </c>
    </row>
    <row r="89" spans="1:13" x14ac:dyDescent="0.25">
      <c r="A89" t="s">
        <v>1113</v>
      </c>
      <c r="B89" t="str">
        <f>VLOOKUP(A89,'1st expert'!$A$1:$H$144,8,0)</f>
        <v>Conceptual</v>
      </c>
      <c r="C89" t="str">
        <f>VLOOKUP(A89,'2nd expert'!$A$1:$F$144,3,0)</f>
        <v>Properties</v>
      </c>
      <c r="D89" t="str">
        <f>VLOOKUP(A89,'3rd expert'!$A$1:$E$144,3,0)</f>
        <v>Status</v>
      </c>
      <c r="E89">
        <f t="shared" si="9"/>
        <v>0</v>
      </c>
      <c r="F89">
        <f t="shared" si="10"/>
        <v>1</v>
      </c>
      <c r="G89">
        <f t="shared" si="11"/>
        <v>0</v>
      </c>
      <c r="H89">
        <f t="shared" si="12"/>
        <v>0</v>
      </c>
      <c r="I89">
        <f>IF(_xlfn.IFNA(VLOOKUP(A89,Property_classifier!A:A,1,0),0)=A89,1,0)</f>
        <v>0</v>
      </c>
      <c r="J89">
        <f t="shared" si="13"/>
        <v>0</v>
      </c>
      <c r="K89">
        <f t="shared" si="14"/>
        <v>1</v>
      </c>
      <c r="L89">
        <f t="shared" si="15"/>
        <v>0</v>
      </c>
      <c r="M89">
        <f t="shared" si="16"/>
        <v>0</v>
      </c>
    </row>
    <row r="90" spans="1:13" x14ac:dyDescent="0.25">
      <c r="A90" t="s">
        <v>1114</v>
      </c>
      <c r="B90" t="str">
        <f>VLOOKUP(A90,'1st expert'!$A$1:$H$144,8,0)</f>
        <v>Conceptual</v>
      </c>
      <c r="C90" t="str">
        <f>VLOOKUP(A90,'2nd expert'!$A$1:$F$144,3,0)</f>
        <v>Properties</v>
      </c>
      <c r="D90" t="str">
        <f>VLOOKUP(A90,'3rd expert'!$A$1:$E$144,3,0)</f>
        <v>Properties</v>
      </c>
      <c r="E90">
        <f t="shared" si="9"/>
        <v>0</v>
      </c>
      <c r="F90">
        <f t="shared" si="10"/>
        <v>1</v>
      </c>
      <c r="G90">
        <f t="shared" si="11"/>
        <v>1</v>
      </c>
      <c r="H90">
        <f t="shared" si="12"/>
        <v>1</v>
      </c>
      <c r="I90">
        <f>IF(_xlfn.IFNA(VLOOKUP(A90,Property_classifier!A:A,1,0),0)=A90,1,0)</f>
        <v>1</v>
      </c>
      <c r="J90">
        <f t="shared" si="13"/>
        <v>1</v>
      </c>
      <c r="K90">
        <f t="shared" si="14"/>
        <v>0</v>
      </c>
      <c r="L90">
        <f t="shared" si="15"/>
        <v>0</v>
      </c>
      <c r="M90">
        <f t="shared" si="16"/>
        <v>0</v>
      </c>
    </row>
    <row r="91" spans="1:13" x14ac:dyDescent="0.25">
      <c r="A91" t="s">
        <v>1115</v>
      </c>
      <c r="B91" t="str">
        <f>VLOOKUP(A91,'1st expert'!$A$1:$H$144,8,0)</f>
        <v>Conceptual</v>
      </c>
      <c r="C91" t="str">
        <f>VLOOKUP(A91,'2nd expert'!$A$1:$F$144,3,0)</f>
        <v>Properties</v>
      </c>
      <c r="D91" t="str">
        <f>VLOOKUP(A91,'3rd expert'!$A$1:$E$144,3,0)</f>
        <v>Status; Array</v>
      </c>
      <c r="E91">
        <f t="shared" si="9"/>
        <v>0</v>
      </c>
      <c r="F91">
        <f t="shared" si="10"/>
        <v>1</v>
      </c>
      <c r="G91">
        <f t="shared" si="11"/>
        <v>0</v>
      </c>
      <c r="H91">
        <f t="shared" si="12"/>
        <v>0</v>
      </c>
      <c r="I91">
        <f>IF(_xlfn.IFNA(VLOOKUP(A91,Property_classifier!A:A,1,0),0)=A91,1,0)</f>
        <v>0</v>
      </c>
      <c r="J91">
        <f t="shared" si="13"/>
        <v>0</v>
      </c>
      <c r="K91">
        <f t="shared" si="14"/>
        <v>1</v>
      </c>
      <c r="L91">
        <f t="shared" si="15"/>
        <v>0</v>
      </c>
      <c r="M91">
        <f t="shared" si="16"/>
        <v>0</v>
      </c>
    </row>
    <row r="92" spans="1:13" x14ac:dyDescent="0.25">
      <c r="A92" t="s">
        <v>1116</v>
      </c>
      <c r="B92" t="str">
        <f>VLOOKUP(A92,'1st expert'!$A$1:$H$144,8,0)</f>
        <v>Conceptual</v>
      </c>
      <c r="C92" t="str">
        <f>VLOOKUP(A92,'2nd expert'!$A$1:$F$144,3,0)</f>
        <v>Status</v>
      </c>
      <c r="D92" t="str">
        <f>VLOOKUP(A92,'3rd expert'!$A$1:$E$144,3,0)</f>
        <v>Status; Array</v>
      </c>
      <c r="E92">
        <f t="shared" si="9"/>
        <v>0</v>
      </c>
      <c r="F92">
        <f t="shared" si="10"/>
        <v>0</v>
      </c>
      <c r="G92">
        <f t="shared" si="11"/>
        <v>0</v>
      </c>
      <c r="H92">
        <f t="shared" si="12"/>
        <v>0</v>
      </c>
      <c r="I92">
        <f>IF(_xlfn.IFNA(VLOOKUP(A92,Property_classifier!A:A,1,0),0)=A92,1,0)</f>
        <v>0</v>
      </c>
      <c r="J92">
        <f t="shared" si="13"/>
        <v>0</v>
      </c>
      <c r="K92">
        <f t="shared" si="14"/>
        <v>1</v>
      </c>
      <c r="L92">
        <f t="shared" si="15"/>
        <v>0</v>
      </c>
      <c r="M92">
        <f t="shared" si="16"/>
        <v>0</v>
      </c>
    </row>
    <row r="93" spans="1:13" x14ac:dyDescent="0.25">
      <c r="A93" t="s">
        <v>1117</v>
      </c>
      <c r="B93" t="str">
        <f>VLOOKUP(A93,'1st expert'!$A$1:$H$144,8,0)</f>
        <v>Conceptual</v>
      </c>
      <c r="C93" t="str">
        <f>VLOOKUP(A93,'2nd expert'!$A$1:$F$144,3,0)</f>
        <v>Conceptual</v>
      </c>
      <c r="D93" t="str">
        <f>VLOOKUP(A93,'3rd expert'!$A$1:$E$144,3,0)</f>
        <v>Conceptual</v>
      </c>
      <c r="E93">
        <f t="shared" si="9"/>
        <v>0</v>
      </c>
      <c r="F93">
        <f t="shared" si="10"/>
        <v>0</v>
      </c>
      <c r="G93">
        <f t="shared" si="11"/>
        <v>0</v>
      </c>
      <c r="H93">
        <f t="shared" si="12"/>
        <v>0</v>
      </c>
      <c r="I93">
        <f>IF(_xlfn.IFNA(VLOOKUP(A93,Property_classifier!A:A,1,0),0)=A93,1,0)</f>
        <v>0</v>
      </c>
      <c r="J93">
        <f t="shared" si="13"/>
        <v>0</v>
      </c>
      <c r="K93">
        <f t="shared" si="14"/>
        <v>1</v>
      </c>
      <c r="L93">
        <f t="shared" si="15"/>
        <v>0</v>
      </c>
      <c r="M93">
        <f t="shared" si="16"/>
        <v>0</v>
      </c>
    </row>
    <row r="94" spans="1:13" x14ac:dyDescent="0.25">
      <c r="A94" t="s">
        <v>1118</v>
      </c>
      <c r="B94" t="str">
        <f>VLOOKUP(A94,'1st expert'!$A$1:$H$144,8,0)</f>
        <v>Conceptual</v>
      </c>
      <c r="C94" t="str">
        <f>VLOOKUP(A94,'2nd expert'!$A$1:$F$144,3,0)</f>
        <v>Properties</v>
      </c>
      <c r="D94" t="str">
        <f>VLOOKUP(A94,'3rd expert'!$A$1:$E$144,3,0)</f>
        <v>Properties</v>
      </c>
      <c r="E94">
        <f t="shared" si="9"/>
        <v>0</v>
      </c>
      <c r="F94">
        <f t="shared" si="10"/>
        <v>1</v>
      </c>
      <c r="G94">
        <f t="shared" si="11"/>
        <v>1</v>
      </c>
      <c r="H94">
        <f t="shared" si="12"/>
        <v>1</v>
      </c>
      <c r="I94">
        <f>IF(_xlfn.IFNA(VLOOKUP(A94,Property_classifier!A:A,1,0),0)=A94,1,0)</f>
        <v>0</v>
      </c>
      <c r="J94">
        <f t="shared" si="13"/>
        <v>0</v>
      </c>
      <c r="K94">
        <f t="shared" si="14"/>
        <v>0</v>
      </c>
      <c r="L94">
        <f t="shared" si="15"/>
        <v>0</v>
      </c>
      <c r="M94">
        <f t="shared" si="16"/>
        <v>1</v>
      </c>
    </row>
    <row r="95" spans="1:13" x14ac:dyDescent="0.25">
      <c r="A95" t="s">
        <v>1119</v>
      </c>
      <c r="B95" t="str">
        <f>VLOOKUP(A95,'1st expert'!$A$1:$H$144,8,0)</f>
        <v>Conceptual</v>
      </c>
      <c r="C95" t="str">
        <f>VLOOKUP(A95,'2nd expert'!$A$1:$F$144,3,0)</f>
        <v>Status</v>
      </c>
      <c r="D95" t="str">
        <f>VLOOKUP(A95,'3rd expert'!$A$1:$E$144,3,0)</f>
        <v>Results</v>
      </c>
      <c r="E95">
        <f t="shared" si="9"/>
        <v>0</v>
      </c>
      <c r="F95">
        <f t="shared" si="10"/>
        <v>0</v>
      </c>
      <c r="G95">
        <f t="shared" si="11"/>
        <v>0</v>
      </c>
      <c r="H95">
        <f t="shared" si="12"/>
        <v>0</v>
      </c>
      <c r="I95">
        <f>IF(_xlfn.IFNA(VLOOKUP(A95,Property_classifier!A:A,1,0),0)=A95,1,0)</f>
        <v>0</v>
      </c>
      <c r="J95">
        <f t="shared" si="13"/>
        <v>0</v>
      </c>
      <c r="K95">
        <f t="shared" si="14"/>
        <v>1</v>
      </c>
      <c r="L95">
        <f t="shared" si="15"/>
        <v>0</v>
      </c>
      <c r="M95">
        <f t="shared" si="16"/>
        <v>0</v>
      </c>
    </row>
    <row r="96" spans="1:13" x14ac:dyDescent="0.25">
      <c r="A96" t="s">
        <v>1118</v>
      </c>
      <c r="B96" t="str">
        <f>VLOOKUP(A96,'1st expert'!$A$1:$H$144,8,0)</f>
        <v>Conceptual</v>
      </c>
      <c r="C96" t="str">
        <f>VLOOKUP(A96,'2nd expert'!$A$1:$F$144,3,0)</f>
        <v>Properties</v>
      </c>
      <c r="D96" t="str">
        <f>VLOOKUP(A96,'3rd expert'!$A$1:$E$144,3,0)</f>
        <v>Properties</v>
      </c>
      <c r="E96">
        <f t="shared" si="9"/>
        <v>0</v>
      </c>
      <c r="F96">
        <f t="shared" si="10"/>
        <v>1</v>
      </c>
      <c r="G96">
        <f t="shared" si="11"/>
        <v>1</v>
      </c>
      <c r="H96">
        <f t="shared" si="12"/>
        <v>1</v>
      </c>
      <c r="I96">
        <f>IF(_xlfn.IFNA(VLOOKUP(A96,Property_classifier!A:A,1,0),0)=A96,1,0)</f>
        <v>0</v>
      </c>
      <c r="J96">
        <f t="shared" si="13"/>
        <v>0</v>
      </c>
      <c r="K96">
        <f t="shared" si="14"/>
        <v>0</v>
      </c>
      <c r="L96">
        <f t="shared" si="15"/>
        <v>0</v>
      </c>
      <c r="M96">
        <f t="shared" si="16"/>
        <v>1</v>
      </c>
    </row>
    <row r="97" spans="1:13" x14ac:dyDescent="0.25">
      <c r="A97" t="s">
        <v>1113</v>
      </c>
      <c r="B97" t="str">
        <f>VLOOKUP(A97,'1st expert'!$A$1:$H$144,8,0)</f>
        <v>Conceptual</v>
      </c>
      <c r="C97" t="str">
        <f>VLOOKUP(A97,'2nd expert'!$A$1:$F$144,3,0)</f>
        <v>Properties</v>
      </c>
      <c r="D97" t="str">
        <f>VLOOKUP(A97,'3rd expert'!$A$1:$E$144,3,0)</f>
        <v>Status</v>
      </c>
      <c r="E97">
        <f t="shared" si="9"/>
        <v>0</v>
      </c>
      <c r="F97">
        <f t="shared" si="10"/>
        <v>1</v>
      </c>
      <c r="G97">
        <f t="shared" si="11"/>
        <v>0</v>
      </c>
      <c r="H97">
        <f t="shared" si="12"/>
        <v>0</v>
      </c>
      <c r="I97">
        <f>IF(_xlfn.IFNA(VLOOKUP(A97,Property_classifier!A:A,1,0),0)=A97,1,0)</f>
        <v>0</v>
      </c>
      <c r="J97">
        <f t="shared" si="13"/>
        <v>0</v>
      </c>
      <c r="K97">
        <f t="shared" si="14"/>
        <v>1</v>
      </c>
      <c r="L97">
        <f t="shared" si="15"/>
        <v>0</v>
      </c>
      <c r="M97">
        <f t="shared" si="16"/>
        <v>0</v>
      </c>
    </row>
    <row r="98" spans="1:13" x14ac:dyDescent="0.25">
      <c r="A98" t="s">
        <v>1120</v>
      </c>
      <c r="B98" t="str">
        <f>VLOOKUP(A98,'1st expert'!$A$1:$H$144,8,0)</f>
        <v>Conceptual</v>
      </c>
      <c r="C98" t="str">
        <f>VLOOKUP(A98,'2nd expert'!$A$1:$F$144,3,0)</f>
        <v>Properties</v>
      </c>
      <c r="D98" t="str">
        <f>VLOOKUP(A98,'3rd expert'!$A$1:$E$144,3,0)</f>
        <v>Properties</v>
      </c>
      <c r="E98">
        <f t="shared" si="9"/>
        <v>0</v>
      </c>
      <c r="F98">
        <f t="shared" si="10"/>
        <v>1</v>
      </c>
      <c r="G98">
        <f t="shared" si="11"/>
        <v>1</v>
      </c>
      <c r="H98">
        <f t="shared" si="12"/>
        <v>1</v>
      </c>
      <c r="I98">
        <f>IF(_xlfn.IFNA(VLOOKUP(A98,Property_classifier!A:A,1,0),0)=A98,1,0)</f>
        <v>0</v>
      </c>
      <c r="J98">
        <f t="shared" si="13"/>
        <v>0</v>
      </c>
      <c r="K98">
        <f t="shared" si="14"/>
        <v>0</v>
      </c>
      <c r="L98">
        <f t="shared" si="15"/>
        <v>0</v>
      </c>
      <c r="M98">
        <f t="shared" si="16"/>
        <v>1</v>
      </c>
    </row>
    <row r="99" spans="1:13" x14ac:dyDescent="0.25">
      <c r="A99" t="s">
        <v>1121</v>
      </c>
      <c r="B99" t="str">
        <f>VLOOKUP(A99,'1st expert'!$A$1:$H$144,8,0)</f>
        <v>Conceptual</v>
      </c>
      <c r="C99" t="str">
        <f>VLOOKUP(A99,'2nd expert'!$A$1:$F$144,3,0)</f>
        <v>Status</v>
      </c>
      <c r="D99" t="str">
        <f>VLOOKUP(A99,'3rd expert'!$A$1:$E$144,3,0)</f>
        <v>Status</v>
      </c>
      <c r="E99">
        <f t="shared" si="9"/>
        <v>0</v>
      </c>
      <c r="F99">
        <f t="shared" si="10"/>
        <v>0</v>
      </c>
      <c r="G99">
        <f t="shared" si="11"/>
        <v>0</v>
      </c>
      <c r="H99">
        <f t="shared" si="12"/>
        <v>0</v>
      </c>
      <c r="I99">
        <f>IF(_xlfn.IFNA(VLOOKUP(A99,Property_classifier!A:A,1,0),0)=A99,1,0)</f>
        <v>0</v>
      </c>
      <c r="J99">
        <f t="shared" si="13"/>
        <v>0</v>
      </c>
      <c r="K99">
        <f t="shared" si="14"/>
        <v>1</v>
      </c>
      <c r="L99">
        <f t="shared" si="15"/>
        <v>0</v>
      </c>
      <c r="M99">
        <f t="shared" si="16"/>
        <v>0</v>
      </c>
    </row>
    <row r="100" spans="1:13" x14ac:dyDescent="0.25">
      <c r="A100" t="s">
        <v>1122</v>
      </c>
      <c r="B100" t="str">
        <f>VLOOKUP(A100,'1st expert'!$A$1:$H$144,8,0)</f>
        <v>Conceptual</v>
      </c>
      <c r="C100" t="str">
        <f>VLOOKUP(A100,'2nd expert'!$A$1:$F$144,3,0)</f>
        <v>Status</v>
      </c>
      <c r="D100" t="str">
        <f>VLOOKUP(A100,'3rd expert'!$A$1:$E$144,3,0)</f>
        <v>Status</v>
      </c>
      <c r="E100">
        <f t="shared" si="9"/>
        <v>0</v>
      </c>
      <c r="F100">
        <f t="shared" si="10"/>
        <v>0</v>
      </c>
      <c r="G100">
        <f t="shared" si="11"/>
        <v>0</v>
      </c>
      <c r="H100">
        <f t="shared" si="12"/>
        <v>0</v>
      </c>
      <c r="I100">
        <f>IF(_xlfn.IFNA(VLOOKUP(A100,Property_classifier!A:A,1,0),0)=A100,1,0)</f>
        <v>0</v>
      </c>
      <c r="J100">
        <f t="shared" si="13"/>
        <v>0</v>
      </c>
      <c r="K100">
        <f t="shared" si="14"/>
        <v>1</v>
      </c>
      <c r="L100">
        <f t="shared" si="15"/>
        <v>0</v>
      </c>
      <c r="M100">
        <f t="shared" si="16"/>
        <v>0</v>
      </c>
    </row>
    <row r="101" spans="1:13" x14ac:dyDescent="0.25">
      <c r="A101" t="s">
        <v>1123</v>
      </c>
      <c r="B101" t="str">
        <f>VLOOKUP(A101,'1st expert'!$A$1:$H$144,8,0)</f>
        <v>Conceptual</v>
      </c>
      <c r="C101" t="str">
        <f>VLOOKUP(A101,'2nd expert'!$A$1:$F$144,3,0)</f>
        <v>Conceptual</v>
      </c>
      <c r="D101" t="str">
        <f>VLOOKUP(A101,'3rd expert'!$A$1:$E$144,3,0)</f>
        <v>Conceptual</v>
      </c>
      <c r="E101">
        <f t="shared" si="9"/>
        <v>0</v>
      </c>
      <c r="F101">
        <f t="shared" si="10"/>
        <v>0</v>
      </c>
      <c r="G101">
        <f t="shared" si="11"/>
        <v>0</v>
      </c>
      <c r="H101">
        <f t="shared" si="12"/>
        <v>0</v>
      </c>
      <c r="I101">
        <f>IF(_xlfn.IFNA(VLOOKUP(A101,Property_classifier!A:A,1,0),0)=A101,1,0)</f>
        <v>0</v>
      </c>
      <c r="J101">
        <f t="shared" si="13"/>
        <v>0</v>
      </c>
      <c r="K101">
        <f t="shared" si="14"/>
        <v>1</v>
      </c>
      <c r="L101">
        <f t="shared" si="15"/>
        <v>0</v>
      </c>
      <c r="M101">
        <f t="shared" si="16"/>
        <v>0</v>
      </c>
    </row>
    <row r="102" spans="1:13" x14ac:dyDescent="0.25">
      <c r="A102" t="s">
        <v>1124</v>
      </c>
      <c r="B102" t="str">
        <f>VLOOKUP(A102,'1st expert'!$A$1:$H$144,8,0)</f>
        <v>Properties</v>
      </c>
      <c r="C102" t="str">
        <f>VLOOKUP(A102,'2nd expert'!$A$1:$F$144,3,0)</f>
        <v>Properties</v>
      </c>
      <c r="D102" t="str">
        <f>VLOOKUP(A102,'3rd expert'!$A$1:$E$144,3,0)</f>
        <v>Array; Status</v>
      </c>
      <c r="E102">
        <f t="shared" si="9"/>
        <v>1</v>
      </c>
      <c r="F102">
        <f t="shared" si="10"/>
        <v>1</v>
      </c>
      <c r="G102">
        <f t="shared" si="11"/>
        <v>0</v>
      </c>
      <c r="H102">
        <f t="shared" si="12"/>
        <v>1</v>
      </c>
      <c r="I102">
        <f>IF(_xlfn.IFNA(VLOOKUP(A102,Property_classifier!A:A,1,0),0)=A102,1,0)</f>
        <v>1</v>
      </c>
      <c r="J102">
        <f t="shared" si="13"/>
        <v>1</v>
      </c>
      <c r="K102">
        <f t="shared" si="14"/>
        <v>0</v>
      </c>
      <c r="L102">
        <f t="shared" si="15"/>
        <v>0</v>
      </c>
      <c r="M102">
        <f t="shared" si="16"/>
        <v>0</v>
      </c>
    </row>
    <row r="103" spans="1:13" x14ac:dyDescent="0.25">
      <c r="A103" t="s">
        <v>1125</v>
      </c>
      <c r="B103" t="str">
        <f>VLOOKUP(A103,'1st expert'!$A$1:$H$144,8,0)</f>
        <v>Properties</v>
      </c>
      <c r="C103" t="str">
        <f>VLOOKUP(A103,'2nd expert'!$A$1:$F$144,3,0)</f>
        <v>Operation;Properties</v>
      </c>
      <c r="D103" t="str">
        <f>VLOOKUP(A103,'3rd expert'!$A$1:$E$144,3,0)</f>
        <v>Array; Status</v>
      </c>
      <c r="E103">
        <f t="shared" si="9"/>
        <v>1</v>
      </c>
      <c r="F103">
        <f t="shared" si="10"/>
        <v>1</v>
      </c>
      <c r="G103">
        <f t="shared" si="11"/>
        <v>0</v>
      </c>
      <c r="H103">
        <f t="shared" si="12"/>
        <v>1</v>
      </c>
      <c r="I103">
        <f>IF(_xlfn.IFNA(VLOOKUP(A103,Property_classifier!A:A,1,0),0)=A103,1,0)</f>
        <v>1</v>
      </c>
      <c r="J103">
        <f t="shared" si="13"/>
        <v>1</v>
      </c>
      <c r="K103">
        <f t="shared" si="14"/>
        <v>0</v>
      </c>
      <c r="L103">
        <f t="shared" si="15"/>
        <v>0</v>
      </c>
      <c r="M103">
        <f t="shared" si="16"/>
        <v>0</v>
      </c>
    </row>
    <row r="104" spans="1:13" x14ac:dyDescent="0.25">
      <c r="A104" t="s">
        <v>1126</v>
      </c>
      <c r="B104" t="str">
        <f>VLOOKUP(A104,'1st expert'!$A$1:$H$144,8,0)</f>
        <v>Properties</v>
      </c>
      <c r="C104" t="str">
        <f>VLOOKUP(A104,'2nd expert'!$A$1:$F$144,3,0)</f>
        <v>Properties</v>
      </c>
      <c r="D104" t="str">
        <f>VLOOKUP(A104,'3rd expert'!$A$1:$E$144,3,0)</f>
        <v>Array; Status</v>
      </c>
      <c r="E104">
        <f t="shared" si="9"/>
        <v>1</v>
      </c>
      <c r="F104">
        <f t="shared" si="10"/>
        <v>1</v>
      </c>
      <c r="G104">
        <f t="shared" si="11"/>
        <v>0</v>
      </c>
      <c r="H104">
        <f t="shared" si="12"/>
        <v>1</v>
      </c>
      <c r="I104">
        <f>IF(_xlfn.IFNA(VLOOKUP(A104,Property_classifier!A:A,1,0),0)=A104,1,0)</f>
        <v>1</v>
      </c>
      <c r="J104">
        <f t="shared" si="13"/>
        <v>1</v>
      </c>
      <c r="K104">
        <f t="shared" si="14"/>
        <v>0</v>
      </c>
      <c r="L104">
        <f t="shared" si="15"/>
        <v>0</v>
      </c>
      <c r="M104">
        <f t="shared" si="16"/>
        <v>0</v>
      </c>
    </row>
    <row r="105" spans="1:13" x14ac:dyDescent="0.25">
      <c r="A105" t="s">
        <v>1121</v>
      </c>
      <c r="B105" t="str">
        <f>VLOOKUP(A105,'1st expert'!$A$1:$H$144,8,0)</f>
        <v>Conceptual</v>
      </c>
      <c r="C105" t="str">
        <f>VLOOKUP(A105,'2nd expert'!$A$1:$F$144,3,0)</f>
        <v>Status</v>
      </c>
      <c r="D105" t="str">
        <f>VLOOKUP(A105,'3rd expert'!$A$1:$E$144,3,0)</f>
        <v>Status</v>
      </c>
      <c r="E105">
        <f t="shared" si="9"/>
        <v>0</v>
      </c>
      <c r="F105">
        <f t="shared" si="10"/>
        <v>0</v>
      </c>
      <c r="G105">
        <f t="shared" si="11"/>
        <v>0</v>
      </c>
      <c r="H105">
        <f t="shared" si="12"/>
        <v>0</v>
      </c>
      <c r="I105">
        <f>IF(_xlfn.IFNA(VLOOKUP(A105,Property_classifier!A:A,1,0),0)=A105,1,0)</f>
        <v>0</v>
      </c>
      <c r="J105">
        <f t="shared" si="13"/>
        <v>0</v>
      </c>
      <c r="K105">
        <f t="shared" si="14"/>
        <v>1</v>
      </c>
      <c r="L105">
        <f t="shared" si="15"/>
        <v>0</v>
      </c>
      <c r="M105">
        <f t="shared" si="16"/>
        <v>0</v>
      </c>
    </row>
    <row r="106" spans="1:13" x14ac:dyDescent="0.25">
      <c r="A106" t="s">
        <v>1127</v>
      </c>
      <c r="B106" t="str">
        <f>VLOOKUP(A106,'1st expert'!$A$1:$H$144,8,0)</f>
        <v>Conceptual</v>
      </c>
      <c r="C106" t="str">
        <f>VLOOKUP(A106,'2nd expert'!$A$1:$F$144,3,0)</f>
        <v>Operation;Properties</v>
      </c>
      <c r="D106" t="str">
        <f>VLOOKUP(A106,'3rd expert'!$A$1:$E$144,3,0)</f>
        <v>Conceptual</v>
      </c>
      <c r="E106">
        <f t="shared" si="9"/>
        <v>0</v>
      </c>
      <c r="F106">
        <f t="shared" si="10"/>
        <v>1</v>
      </c>
      <c r="G106">
        <f t="shared" si="11"/>
        <v>0</v>
      </c>
      <c r="H106">
        <f t="shared" si="12"/>
        <v>0</v>
      </c>
      <c r="I106">
        <f>IF(_xlfn.IFNA(VLOOKUP(A106,Property_classifier!A:A,1,0),0)=A106,1,0)</f>
        <v>0</v>
      </c>
      <c r="J106">
        <f t="shared" si="13"/>
        <v>0</v>
      </c>
      <c r="K106">
        <f t="shared" si="14"/>
        <v>1</v>
      </c>
      <c r="L106">
        <f t="shared" si="15"/>
        <v>0</v>
      </c>
      <c r="M106">
        <f t="shared" si="16"/>
        <v>0</v>
      </c>
    </row>
    <row r="107" spans="1:13" x14ac:dyDescent="0.25">
      <c r="A107" t="s">
        <v>1128</v>
      </c>
      <c r="B107" t="str">
        <f>VLOOKUP(A107,'1st expert'!$A$1:$H$144,8,0)</f>
        <v>Conceptual</v>
      </c>
      <c r="C107" t="str">
        <f>VLOOKUP(A107,'2nd expert'!$A$1:$F$144,3,0)</f>
        <v>Properties</v>
      </c>
      <c r="D107" t="str">
        <f>VLOOKUP(A107,'3rd expert'!$A$1:$E$144,3,0)</f>
        <v>Conceptual</v>
      </c>
      <c r="E107">
        <f t="shared" si="9"/>
        <v>0</v>
      </c>
      <c r="F107">
        <f t="shared" si="10"/>
        <v>1</v>
      </c>
      <c r="G107">
        <f t="shared" si="11"/>
        <v>0</v>
      </c>
      <c r="H107">
        <f t="shared" si="12"/>
        <v>0</v>
      </c>
      <c r="I107">
        <f>IF(_xlfn.IFNA(VLOOKUP(A107,Property_classifier!A:A,1,0),0)=A107,1,0)</f>
        <v>0</v>
      </c>
      <c r="J107">
        <f t="shared" si="13"/>
        <v>0</v>
      </c>
      <c r="K107">
        <f t="shared" si="14"/>
        <v>1</v>
      </c>
      <c r="L107">
        <f t="shared" si="15"/>
        <v>0</v>
      </c>
      <c r="M107">
        <f t="shared" si="16"/>
        <v>0</v>
      </c>
    </row>
    <row r="108" spans="1:13" x14ac:dyDescent="0.25">
      <c r="A108" t="s">
        <v>1129</v>
      </c>
      <c r="B108" t="str">
        <f>VLOOKUP(A108,'1st expert'!$A$1:$H$144,8,0)</f>
        <v>Conceptual</v>
      </c>
      <c r="C108" t="str">
        <f>VLOOKUP(A108,'2nd expert'!$A$1:$F$144,3,0)</f>
        <v>Conceptual</v>
      </c>
      <c r="D108" t="str">
        <f>VLOOKUP(A108,'3rd expert'!$A$1:$E$144,3,0)</f>
        <v>Conceptual</v>
      </c>
      <c r="E108">
        <f t="shared" si="9"/>
        <v>0</v>
      </c>
      <c r="F108">
        <f t="shared" si="10"/>
        <v>0</v>
      </c>
      <c r="G108">
        <f t="shared" si="11"/>
        <v>0</v>
      </c>
      <c r="H108">
        <f t="shared" si="12"/>
        <v>0</v>
      </c>
      <c r="I108">
        <f>IF(_xlfn.IFNA(VLOOKUP(A108,Property_classifier!A:A,1,0),0)=A108,1,0)</f>
        <v>0</v>
      </c>
      <c r="J108">
        <f t="shared" si="13"/>
        <v>0</v>
      </c>
      <c r="K108">
        <f t="shared" si="14"/>
        <v>1</v>
      </c>
      <c r="L108">
        <f t="shared" si="15"/>
        <v>0</v>
      </c>
      <c r="M108">
        <f t="shared" si="16"/>
        <v>0</v>
      </c>
    </row>
    <row r="109" spans="1:13" x14ac:dyDescent="0.25">
      <c r="A109" t="s">
        <v>1130</v>
      </c>
      <c r="B109" t="str">
        <f>VLOOKUP(A109,'1st expert'!$A$1:$H$144,8,0)</f>
        <v>Array</v>
      </c>
      <c r="C109" t="str">
        <f>VLOOKUP(A109,'2nd expert'!$A$1:$F$144,3,0)</f>
        <v>Array;Properties</v>
      </c>
      <c r="D109" t="str">
        <f>VLOOKUP(A109,'3rd expert'!$A$1:$E$144,3,0)</f>
        <v>Array</v>
      </c>
      <c r="E109">
        <f t="shared" si="9"/>
        <v>0</v>
      </c>
      <c r="F109">
        <f t="shared" si="10"/>
        <v>1</v>
      </c>
      <c r="G109">
        <f t="shared" si="11"/>
        <v>0</v>
      </c>
      <c r="H109">
        <f t="shared" si="12"/>
        <v>0</v>
      </c>
      <c r="I109">
        <f>IF(_xlfn.IFNA(VLOOKUP(A109,Property_classifier!A:A,1,0),0)=A109,1,0)</f>
        <v>0</v>
      </c>
      <c r="J109">
        <f t="shared" si="13"/>
        <v>0</v>
      </c>
      <c r="K109">
        <f t="shared" si="14"/>
        <v>1</v>
      </c>
      <c r="L109">
        <f t="shared" si="15"/>
        <v>0</v>
      </c>
      <c r="M109">
        <f t="shared" si="16"/>
        <v>0</v>
      </c>
    </row>
    <row r="110" spans="1:13" x14ac:dyDescent="0.25">
      <c r="A110" t="s">
        <v>1131</v>
      </c>
      <c r="B110" t="str">
        <f>VLOOKUP(A110,'1st expert'!$A$1:$H$144,8,0)</f>
        <v>Conceptual</v>
      </c>
      <c r="C110" t="str">
        <f>VLOOKUP(A110,'2nd expert'!$A$1:$F$144,3,0)</f>
        <v>Properties</v>
      </c>
      <c r="D110" t="str">
        <f>VLOOKUP(A110,'3rd expert'!$A$1:$E$144,3,0)</f>
        <v>Conceptual</v>
      </c>
      <c r="E110">
        <f t="shared" si="9"/>
        <v>0</v>
      </c>
      <c r="F110">
        <f t="shared" si="10"/>
        <v>1</v>
      </c>
      <c r="G110">
        <f t="shared" si="11"/>
        <v>0</v>
      </c>
      <c r="H110">
        <f t="shared" si="12"/>
        <v>0</v>
      </c>
      <c r="I110">
        <f>IF(_xlfn.IFNA(VLOOKUP(A110,Property_classifier!A:A,1,0),0)=A110,1,0)</f>
        <v>0</v>
      </c>
      <c r="J110">
        <f t="shared" si="13"/>
        <v>0</v>
      </c>
      <c r="K110">
        <f t="shared" si="14"/>
        <v>1</v>
      </c>
      <c r="L110">
        <f t="shared" si="15"/>
        <v>0</v>
      </c>
      <c r="M110">
        <f t="shared" si="16"/>
        <v>0</v>
      </c>
    </row>
    <row r="111" spans="1:13" x14ac:dyDescent="0.25">
      <c r="A111" t="s">
        <v>1132</v>
      </c>
      <c r="B111" t="str">
        <f>VLOOKUP(A111,'1st expert'!$A$1:$H$144,8,0)</f>
        <v>Conceptual</v>
      </c>
      <c r="C111" t="str">
        <f>VLOOKUP(A111,'2nd expert'!$A$1:$F$144,3,0)</f>
        <v>Properties</v>
      </c>
      <c r="D111" t="str">
        <f>VLOOKUP(A111,'3rd expert'!$A$1:$E$144,3,0)</f>
        <v>Conceptual</v>
      </c>
      <c r="E111">
        <f t="shared" si="9"/>
        <v>0</v>
      </c>
      <c r="F111">
        <f t="shared" si="10"/>
        <v>1</v>
      </c>
      <c r="G111">
        <f t="shared" si="11"/>
        <v>0</v>
      </c>
      <c r="H111">
        <f t="shared" si="12"/>
        <v>0</v>
      </c>
      <c r="I111">
        <f>IF(_xlfn.IFNA(VLOOKUP(A111,Property_classifier!A:A,1,0),0)=A111,1,0)</f>
        <v>0</v>
      </c>
      <c r="J111">
        <f t="shared" si="13"/>
        <v>0</v>
      </c>
      <c r="K111">
        <f t="shared" si="14"/>
        <v>1</v>
      </c>
      <c r="L111">
        <f t="shared" si="15"/>
        <v>0</v>
      </c>
      <c r="M111">
        <f t="shared" si="16"/>
        <v>0</v>
      </c>
    </row>
    <row r="112" spans="1:13" x14ac:dyDescent="0.25">
      <c r="A112" t="s">
        <v>1133</v>
      </c>
      <c r="B112" t="str">
        <f>VLOOKUP(A112,'1st expert'!$A$1:$H$144,8,0)</f>
        <v>Conceptual</v>
      </c>
      <c r="C112" t="str">
        <f>VLOOKUP(A112,'2nd expert'!$A$1:$F$144,3,0)</f>
        <v>Properties</v>
      </c>
      <c r="D112" t="str">
        <f>VLOOKUP(A112,'3rd expert'!$A$1:$E$144,3,0)</f>
        <v>Conceptual</v>
      </c>
      <c r="E112">
        <f t="shared" si="9"/>
        <v>0</v>
      </c>
      <c r="F112">
        <f t="shared" si="10"/>
        <v>1</v>
      </c>
      <c r="G112">
        <f t="shared" si="11"/>
        <v>0</v>
      </c>
      <c r="H112">
        <f t="shared" si="12"/>
        <v>0</v>
      </c>
      <c r="I112">
        <f>IF(_xlfn.IFNA(VLOOKUP(A112,Property_classifier!A:A,1,0),0)=A112,1,0)</f>
        <v>0</v>
      </c>
      <c r="J112">
        <f t="shared" si="13"/>
        <v>0</v>
      </c>
      <c r="K112">
        <f t="shared" si="14"/>
        <v>1</v>
      </c>
      <c r="L112">
        <f t="shared" si="15"/>
        <v>0</v>
      </c>
      <c r="M112">
        <f t="shared" si="16"/>
        <v>0</v>
      </c>
    </row>
    <row r="113" spans="1:13" x14ac:dyDescent="0.25">
      <c r="A113" t="s">
        <v>1134</v>
      </c>
      <c r="B113" t="str">
        <f>VLOOKUP(A113,'1st expert'!$A$1:$H$144,8,0)</f>
        <v>Properties</v>
      </c>
      <c r="C113" t="str">
        <f>VLOOKUP(A113,'2nd expert'!$A$1:$F$144,3,0)</f>
        <v>Properties</v>
      </c>
      <c r="D113" t="str">
        <f>VLOOKUP(A113,'3rd expert'!$A$1:$E$144,3,0)</f>
        <v>Status</v>
      </c>
      <c r="E113">
        <f t="shared" si="9"/>
        <v>1</v>
      </c>
      <c r="F113">
        <f t="shared" si="10"/>
        <v>1</v>
      </c>
      <c r="G113">
        <f t="shared" si="11"/>
        <v>0</v>
      </c>
      <c r="H113">
        <f t="shared" si="12"/>
        <v>1</v>
      </c>
      <c r="I113">
        <f>IF(_xlfn.IFNA(VLOOKUP(A113,Property_classifier!A:A,1,0),0)=A113,1,0)</f>
        <v>0</v>
      </c>
      <c r="J113">
        <f t="shared" si="13"/>
        <v>0</v>
      </c>
      <c r="K113">
        <f t="shared" si="14"/>
        <v>0</v>
      </c>
      <c r="L113">
        <f t="shared" si="15"/>
        <v>0</v>
      </c>
      <c r="M113">
        <f t="shared" si="16"/>
        <v>1</v>
      </c>
    </row>
    <row r="114" spans="1:13" x14ac:dyDescent="0.25">
      <c r="A114" t="s">
        <v>1135</v>
      </c>
      <c r="B114" t="str">
        <f>VLOOKUP(A114,'1st expert'!$A$1:$H$144,8,0)</f>
        <v>Properties</v>
      </c>
      <c r="C114" t="str">
        <f>VLOOKUP(A114,'2nd expert'!$A$1:$F$144,3,0)</f>
        <v>Properties</v>
      </c>
      <c r="D114" t="str">
        <f>VLOOKUP(A114,'3rd expert'!$A$1:$E$144,3,0)</f>
        <v>Status</v>
      </c>
      <c r="E114">
        <f t="shared" si="9"/>
        <v>1</v>
      </c>
      <c r="F114">
        <f t="shared" si="10"/>
        <v>1</v>
      </c>
      <c r="G114">
        <f t="shared" si="11"/>
        <v>0</v>
      </c>
      <c r="H114">
        <f t="shared" si="12"/>
        <v>1</v>
      </c>
      <c r="I114">
        <f>IF(_xlfn.IFNA(VLOOKUP(A114,Property_classifier!A:A,1,0),0)=A114,1,0)</f>
        <v>0</v>
      </c>
      <c r="J114">
        <f t="shared" si="13"/>
        <v>0</v>
      </c>
      <c r="K114">
        <f t="shared" si="14"/>
        <v>0</v>
      </c>
      <c r="L114">
        <f t="shared" si="15"/>
        <v>0</v>
      </c>
      <c r="M114">
        <f t="shared" si="16"/>
        <v>1</v>
      </c>
    </row>
    <row r="115" spans="1:13" x14ac:dyDescent="0.25">
      <c r="A115" t="s">
        <v>1136</v>
      </c>
      <c r="B115" t="str">
        <f>VLOOKUP(A115,'1st expert'!$A$1:$H$144,8,0)</f>
        <v>Properties</v>
      </c>
      <c r="C115" t="str">
        <f>VLOOKUP(A115,'2nd expert'!$A$1:$F$144,3,0)</f>
        <v>Properties</v>
      </c>
      <c r="D115" t="str">
        <f>VLOOKUP(A115,'3rd expert'!$A$1:$E$144,3,0)</f>
        <v>Array; Status</v>
      </c>
      <c r="E115">
        <f t="shared" si="9"/>
        <v>1</v>
      </c>
      <c r="F115">
        <f t="shared" si="10"/>
        <v>1</v>
      </c>
      <c r="G115">
        <f t="shared" si="11"/>
        <v>0</v>
      </c>
      <c r="H115">
        <f t="shared" si="12"/>
        <v>1</v>
      </c>
      <c r="I115">
        <f>IF(_xlfn.IFNA(VLOOKUP(A115,Property_classifier!A:A,1,0),0)=A115,1,0)</f>
        <v>1</v>
      </c>
      <c r="J115">
        <f t="shared" si="13"/>
        <v>1</v>
      </c>
      <c r="K115">
        <f t="shared" si="14"/>
        <v>0</v>
      </c>
      <c r="L115">
        <f t="shared" si="15"/>
        <v>0</v>
      </c>
      <c r="M115">
        <f t="shared" si="16"/>
        <v>0</v>
      </c>
    </row>
    <row r="116" spans="1:13" x14ac:dyDescent="0.25">
      <c r="A116" t="s">
        <v>1137</v>
      </c>
      <c r="B116" t="str">
        <f>VLOOKUP(A116,'1st expert'!$A$1:$H$144,8,0)</f>
        <v>Conceptual</v>
      </c>
      <c r="C116" t="str">
        <f>VLOOKUP(A116,'2nd expert'!$A$1:$F$144,3,0)</f>
        <v>Array</v>
      </c>
      <c r="D116" t="str">
        <f>VLOOKUP(A116,'3rd expert'!$A$1:$E$144,3,0)</f>
        <v>Status</v>
      </c>
      <c r="E116">
        <f t="shared" si="9"/>
        <v>0</v>
      </c>
      <c r="F116">
        <f t="shared" si="10"/>
        <v>0</v>
      </c>
      <c r="G116">
        <f t="shared" si="11"/>
        <v>0</v>
      </c>
      <c r="H116">
        <f t="shared" si="12"/>
        <v>0</v>
      </c>
      <c r="I116">
        <f>IF(_xlfn.IFNA(VLOOKUP(A116,Property_classifier!A:A,1,0),0)=A116,1,0)</f>
        <v>0</v>
      </c>
      <c r="J116">
        <f t="shared" si="13"/>
        <v>0</v>
      </c>
      <c r="K116">
        <f t="shared" si="14"/>
        <v>1</v>
      </c>
      <c r="L116">
        <f t="shared" si="15"/>
        <v>0</v>
      </c>
      <c r="M116">
        <f t="shared" si="16"/>
        <v>0</v>
      </c>
    </row>
    <row r="117" spans="1:13" x14ac:dyDescent="0.25">
      <c r="A117" t="s">
        <v>1138</v>
      </c>
      <c r="B117" t="str">
        <f>VLOOKUP(A117,'1st expert'!$A$1:$H$144,8,0)</f>
        <v>Conceptual</v>
      </c>
      <c r="C117" t="str">
        <f>VLOOKUP(A117,'2nd expert'!$A$1:$F$144,3,0)</f>
        <v>Array;Properties</v>
      </c>
      <c r="D117" t="str">
        <f>VLOOKUP(A117,'3rd expert'!$A$1:$E$144,3,0)</f>
        <v>Status</v>
      </c>
      <c r="E117">
        <f t="shared" si="9"/>
        <v>0</v>
      </c>
      <c r="F117">
        <f t="shared" si="10"/>
        <v>1</v>
      </c>
      <c r="G117">
        <f t="shared" si="11"/>
        <v>0</v>
      </c>
      <c r="H117">
        <f t="shared" si="12"/>
        <v>0</v>
      </c>
      <c r="I117">
        <f>IF(_xlfn.IFNA(VLOOKUP(A117,Property_classifier!A:A,1,0),0)=A117,1,0)</f>
        <v>0</v>
      </c>
      <c r="J117">
        <f t="shared" si="13"/>
        <v>0</v>
      </c>
      <c r="K117">
        <f t="shared" si="14"/>
        <v>1</v>
      </c>
      <c r="L117">
        <f t="shared" si="15"/>
        <v>0</v>
      </c>
      <c r="M117">
        <f t="shared" si="16"/>
        <v>0</v>
      </c>
    </row>
    <row r="118" spans="1:13" x14ac:dyDescent="0.25">
      <c r="A118" t="s">
        <v>1139</v>
      </c>
      <c r="B118" t="str">
        <f>VLOOKUP(A118,'1st expert'!$A$1:$H$144,8,0)</f>
        <v>Conceptual</v>
      </c>
      <c r="C118" t="str">
        <f>VLOOKUP(A118,'2nd expert'!$A$1:$F$144,3,0)</f>
        <v>Conceptual</v>
      </c>
      <c r="D118" t="str">
        <f>VLOOKUP(A118,'3rd expert'!$A$1:$E$144,3,0)</f>
        <v>Operation</v>
      </c>
      <c r="E118">
        <f t="shared" si="9"/>
        <v>0</v>
      </c>
      <c r="F118">
        <f t="shared" si="10"/>
        <v>0</v>
      </c>
      <c r="G118">
        <f t="shared" si="11"/>
        <v>0</v>
      </c>
      <c r="H118">
        <f t="shared" si="12"/>
        <v>0</v>
      </c>
      <c r="I118">
        <f>IF(_xlfn.IFNA(VLOOKUP(A118,Property_classifier!A:A,1,0),0)=A118,1,0)</f>
        <v>0</v>
      </c>
      <c r="J118">
        <f t="shared" si="13"/>
        <v>0</v>
      </c>
      <c r="K118">
        <f t="shared" si="14"/>
        <v>1</v>
      </c>
      <c r="L118">
        <f t="shared" si="15"/>
        <v>0</v>
      </c>
      <c r="M118">
        <f t="shared" si="16"/>
        <v>0</v>
      </c>
    </row>
    <row r="119" spans="1:13" x14ac:dyDescent="0.25">
      <c r="A119" t="s">
        <v>1140</v>
      </c>
      <c r="B119" t="str">
        <f>VLOOKUP(A119,'1st expert'!$A$1:$H$144,8,0)</f>
        <v>Conceptual</v>
      </c>
      <c r="C119" t="str">
        <f>VLOOKUP(A119,'2nd expert'!$A$1:$F$144,3,0)</f>
        <v>Array</v>
      </c>
      <c r="D119" t="str">
        <f>VLOOKUP(A119,'3rd expert'!$A$1:$E$144,3,0)</f>
        <v>Results</v>
      </c>
      <c r="E119">
        <f t="shared" si="9"/>
        <v>0</v>
      </c>
      <c r="F119">
        <f t="shared" si="10"/>
        <v>0</v>
      </c>
      <c r="G119">
        <f t="shared" si="11"/>
        <v>0</v>
      </c>
      <c r="H119">
        <f t="shared" si="12"/>
        <v>0</v>
      </c>
      <c r="I119">
        <f>IF(_xlfn.IFNA(VLOOKUP(A119,Property_classifier!A:A,1,0),0)=A119,1,0)</f>
        <v>0</v>
      </c>
      <c r="J119">
        <f t="shared" si="13"/>
        <v>0</v>
      </c>
      <c r="K119">
        <f t="shared" si="14"/>
        <v>1</v>
      </c>
      <c r="L119">
        <f t="shared" si="15"/>
        <v>0</v>
      </c>
      <c r="M119">
        <f t="shared" si="16"/>
        <v>0</v>
      </c>
    </row>
    <row r="120" spans="1:13" x14ac:dyDescent="0.25">
      <c r="A120" t="s">
        <v>1141</v>
      </c>
      <c r="B120" t="str">
        <f>VLOOKUP(A120,'1st expert'!$A$1:$H$144,8,0)</f>
        <v>Conceptual</v>
      </c>
      <c r="C120" t="str">
        <f>VLOOKUP(A120,'2nd expert'!$A$1:$F$144,3,0)</f>
        <v>Conceptual</v>
      </c>
      <c r="D120" t="str">
        <f>VLOOKUP(A120,'3rd expert'!$A$1:$E$144,3,0)</f>
        <v>Status</v>
      </c>
      <c r="E120">
        <f t="shared" si="9"/>
        <v>0</v>
      </c>
      <c r="F120">
        <f t="shared" si="10"/>
        <v>0</v>
      </c>
      <c r="G120">
        <f t="shared" si="11"/>
        <v>0</v>
      </c>
      <c r="H120">
        <f t="shared" si="12"/>
        <v>0</v>
      </c>
      <c r="I120">
        <f>IF(_xlfn.IFNA(VLOOKUP(A120,Property_classifier!A:A,1,0),0)=A120,1,0)</f>
        <v>0</v>
      </c>
      <c r="J120">
        <f t="shared" si="13"/>
        <v>0</v>
      </c>
      <c r="K120">
        <f t="shared" si="14"/>
        <v>1</v>
      </c>
      <c r="L120">
        <f t="shared" si="15"/>
        <v>0</v>
      </c>
      <c r="M120">
        <f t="shared" si="16"/>
        <v>0</v>
      </c>
    </row>
    <row r="121" spans="1:13" x14ac:dyDescent="0.25">
      <c r="A121" t="s">
        <v>1142</v>
      </c>
      <c r="B121" t="str">
        <f>VLOOKUP(A121,'1st expert'!$A$1:$H$144,8,0)</f>
        <v>Conceptual</v>
      </c>
      <c r="C121" t="str">
        <f>VLOOKUP(A121,'2nd expert'!$A$1:$F$144,3,0)</f>
        <v>Conceptual</v>
      </c>
      <c r="D121" t="str">
        <f>VLOOKUP(A121,'3rd expert'!$A$1:$E$144,3,0)</f>
        <v>Properties ; Array</v>
      </c>
      <c r="E121">
        <f t="shared" si="9"/>
        <v>0</v>
      </c>
      <c r="F121">
        <f t="shared" si="10"/>
        <v>0</v>
      </c>
      <c r="G121">
        <f t="shared" si="11"/>
        <v>1</v>
      </c>
      <c r="H121">
        <f t="shared" si="12"/>
        <v>0</v>
      </c>
      <c r="I121">
        <f>IF(_xlfn.IFNA(VLOOKUP(A121,Property_classifier!A:A,1,0),0)=A121,1,0)</f>
        <v>0</v>
      </c>
      <c r="J121">
        <f t="shared" si="13"/>
        <v>0</v>
      </c>
      <c r="K121">
        <f t="shared" si="14"/>
        <v>1</v>
      </c>
      <c r="L121">
        <f t="shared" si="15"/>
        <v>0</v>
      </c>
      <c r="M121">
        <f t="shared" si="16"/>
        <v>0</v>
      </c>
    </row>
    <row r="122" spans="1:13" x14ac:dyDescent="0.25">
      <c r="A122" t="s">
        <v>1143</v>
      </c>
      <c r="B122" t="str">
        <f>VLOOKUP(A122,'1st expert'!$A$1:$H$144,8,0)</f>
        <v>Conceptual</v>
      </c>
      <c r="C122" t="str">
        <f>VLOOKUP(A122,'2nd expert'!$A$1:$F$144,3,0)</f>
        <v>Array</v>
      </c>
      <c r="D122" t="str">
        <f>VLOOKUP(A122,'3rd expert'!$A$1:$E$144,3,0)</f>
        <v>Properties ; Array</v>
      </c>
      <c r="E122">
        <f t="shared" si="9"/>
        <v>0</v>
      </c>
      <c r="F122">
        <f t="shared" si="10"/>
        <v>0</v>
      </c>
      <c r="G122">
        <f t="shared" si="11"/>
        <v>1</v>
      </c>
      <c r="H122">
        <f t="shared" si="12"/>
        <v>0</v>
      </c>
      <c r="I122">
        <f>IF(_xlfn.IFNA(VLOOKUP(A122,Property_classifier!A:A,1,0),0)=A122,1,0)</f>
        <v>0</v>
      </c>
      <c r="J122">
        <f t="shared" si="13"/>
        <v>0</v>
      </c>
      <c r="K122">
        <f t="shared" si="14"/>
        <v>1</v>
      </c>
      <c r="L122">
        <f t="shared" si="15"/>
        <v>0</v>
      </c>
      <c r="M122">
        <f t="shared" si="16"/>
        <v>0</v>
      </c>
    </row>
    <row r="123" spans="1:13" x14ac:dyDescent="0.25">
      <c r="A123" t="s">
        <v>1144</v>
      </c>
      <c r="B123" t="str">
        <f>VLOOKUP(A123,'1st expert'!$A$1:$H$144,8,0)</f>
        <v>Conceptual</v>
      </c>
      <c r="C123" t="str">
        <f>VLOOKUP(A123,'2nd expert'!$A$1:$F$144,3,0)</f>
        <v>Properties</v>
      </c>
      <c r="D123" t="str">
        <f>VLOOKUP(A123,'3rd expert'!$A$1:$E$144,3,0)</f>
        <v>Conceptual</v>
      </c>
      <c r="E123">
        <f t="shared" si="9"/>
        <v>0</v>
      </c>
      <c r="F123">
        <f t="shared" si="10"/>
        <v>1</v>
      </c>
      <c r="G123">
        <f t="shared" si="11"/>
        <v>0</v>
      </c>
      <c r="H123">
        <f t="shared" si="12"/>
        <v>0</v>
      </c>
      <c r="I123">
        <f>IF(_xlfn.IFNA(VLOOKUP(A123,Property_classifier!A:A,1,0),0)=A123,1,0)</f>
        <v>0</v>
      </c>
      <c r="J123">
        <f t="shared" si="13"/>
        <v>0</v>
      </c>
      <c r="K123">
        <f t="shared" si="14"/>
        <v>1</v>
      </c>
      <c r="L123">
        <f t="shared" si="15"/>
        <v>0</v>
      </c>
      <c r="M123">
        <f t="shared" si="16"/>
        <v>0</v>
      </c>
    </row>
    <row r="124" spans="1:13" x14ac:dyDescent="0.25">
      <c r="A124" t="s">
        <v>1145</v>
      </c>
      <c r="B124" t="str">
        <f>VLOOKUP(A124,'1st expert'!$A$1:$H$144,8,0)</f>
        <v>Conceptual</v>
      </c>
      <c r="C124" t="str">
        <f>VLOOKUP(A124,'2nd expert'!$A$1:$F$144,3,0)</f>
        <v>Properties</v>
      </c>
      <c r="D124" t="str">
        <f>VLOOKUP(A124,'3rd expert'!$A$1:$E$144,3,0)</f>
        <v>Properties</v>
      </c>
      <c r="E124">
        <f t="shared" si="9"/>
        <v>0</v>
      </c>
      <c r="F124">
        <f t="shared" si="10"/>
        <v>1</v>
      </c>
      <c r="G124">
        <f t="shared" si="11"/>
        <v>1</v>
      </c>
      <c r="H124">
        <f t="shared" si="12"/>
        <v>1</v>
      </c>
      <c r="I124">
        <f>IF(_xlfn.IFNA(VLOOKUP(A124,Property_classifier!A:A,1,0),0)=A124,1,0)</f>
        <v>0</v>
      </c>
      <c r="J124">
        <f t="shared" si="13"/>
        <v>0</v>
      </c>
      <c r="K124">
        <f t="shared" si="14"/>
        <v>0</v>
      </c>
      <c r="L124">
        <f t="shared" si="15"/>
        <v>0</v>
      </c>
      <c r="M124">
        <f t="shared" si="16"/>
        <v>1</v>
      </c>
    </row>
    <row r="125" spans="1:13" x14ac:dyDescent="0.25">
      <c r="A125" t="s">
        <v>1146</v>
      </c>
      <c r="B125" t="str">
        <f>VLOOKUP(A125,'1st expert'!$A$1:$H$144,8,0)</f>
        <v>Operation</v>
      </c>
      <c r="C125" t="str">
        <f>VLOOKUP(A125,'2nd expert'!$A$1:$F$144,3,0)</f>
        <v>Operation</v>
      </c>
      <c r="D125" t="str">
        <f>VLOOKUP(A125,'3rd expert'!$A$1:$E$144,3,0)</f>
        <v>Operation</v>
      </c>
      <c r="E125">
        <f t="shared" si="9"/>
        <v>0</v>
      </c>
      <c r="F125">
        <f t="shared" si="10"/>
        <v>0</v>
      </c>
      <c r="G125">
        <f t="shared" si="11"/>
        <v>0</v>
      </c>
      <c r="H125">
        <f t="shared" si="12"/>
        <v>0</v>
      </c>
      <c r="I125">
        <f>IF(_xlfn.IFNA(VLOOKUP(A125,Property_classifier!A:A,1,0),0)=A125,1,0)</f>
        <v>0</v>
      </c>
      <c r="J125">
        <f t="shared" si="13"/>
        <v>0</v>
      </c>
      <c r="K125">
        <f t="shared" si="14"/>
        <v>1</v>
      </c>
      <c r="L125">
        <f t="shared" si="15"/>
        <v>0</v>
      </c>
      <c r="M125">
        <f t="shared" si="16"/>
        <v>0</v>
      </c>
    </row>
    <row r="126" spans="1:13" x14ac:dyDescent="0.25">
      <c r="A126" t="s">
        <v>1147</v>
      </c>
      <c r="B126" t="str">
        <f>VLOOKUP(A126,'1st expert'!$A$1:$H$144,8,0)</f>
        <v>Conceptual</v>
      </c>
      <c r="C126" t="str">
        <f>VLOOKUP(A126,'2nd expert'!$A$1:$F$144,3,0)</f>
        <v>Operation</v>
      </c>
      <c r="D126" t="str">
        <f>VLOOKUP(A126,'3rd expert'!$A$1:$E$144,3,0)</f>
        <v>Operation</v>
      </c>
      <c r="E126">
        <f t="shared" si="9"/>
        <v>0</v>
      </c>
      <c r="F126">
        <f t="shared" si="10"/>
        <v>0</v>
      </c>
      <c r="G126">
        <f t="shared" si="11"/>
        <v>0</v>
      </c>
      <c r="H126">
        <f t="shared" si="12"/>
        <v>0</v>
      </c>
      <c r="I126">
        <f>IF(_xlfn.IFNA(VLOOKUP(A126,Property_classifier!A:A,1,0),0)=A126,1,0)</f>
        <v>0</v>
      </c>
      <c r="J126">
        <f t="shared" si="13"/>
        <v>0</v>
      </c>
      <c r="K126">
        <f t="shared" si="14"/>
        <v>1</v>
      </c>
      <c r="L126">
        <f t="shared" si="15"/>
        <v>0</v>
      </c>
      <c r="M126">
        <f t="shared" si="16"/>
        <v>0</v>
      </c>
    </row>
    <row r="127" spans="1:13" x14ac:dyDescent="0.25">
      <c r="A127" t="s">
        <v>1148</v>
      </c>
      <c r="B127" t="str">
        <f>VLOOKUP(A127,'1st expert'!$A$1:$H$144,8,0)</f>
        <v>Operation</v>
      </c>
      <c r="C127" t="str">
        <f>VLOOKUP(A127,'2nd expert'!$A$1:$F$144,3,0)</f>
        <v>Operation</v>
      </c>
      <c r="D127" t="str">
        <f>VLOOKUP(A127,'3rd expert'!$A$1:$E$144,3,0)</f>
        <v>Properties</v>
      </c>
      <c r="E127">
        <f t="shared" si="9"/>
        <v>0</v>
      </c>
      <c r="F127">
        <f t="shared" si="10"/>
        <v>0</v>
      </c>
      <c r="G127">
        <f t="shared" si="11"/>
        <v>1</v>
      </c>
      <c r="H127">
        <f t="shared" si="12"/>
        <v>0</v>
      </c>
      <c r="I127">
        <f>IF(_xlfn.IFNA(VLOOKUP(A127,Property_classifier!A:A,1,0),0)=A127,1,0)</f>
        <v>0</v>
      </c>
      <c r="J127">
        <f t="shared" si="13"/>
        <v>0</v>
      </c>
      <c r="K127">
        <f t="shared" si="14"/>
        <v>1</v>
      </c>
      <c r="L127">
        <f t="shared" si="15"/>
        <v>0</v>
      </c>
      <c r="M127">
        <f t="shared" si="16"/>
        <v>0</v>
      </c>
    </row>
    <row r="128" spans="1:13" x14ac:dyDescent="0.25">
      <c r="A128" t="s">
        <v>1146</v>
      </c>
      <c r="B128" t="str">
        <f>VLOOKUP(A128,'1st expert'!$A$1:$H$144,8,0)</f>
        <v>Operation</v>
      </c>
      <c r="C128" t="str">
        <f>VLOOKUP(A128,'2nd expert'!$A$1:$F$144,3,0)</f>
        <v>Operation</v>
      </c>
      <c r="D128" t="str">
        <f>VLOOKUP(A128,'3rd expert'!$A$1:$E$144,3,0)</f>
        <v>Operation</v>
      </c>
      <c r="E128">
        <f t="shared" si="9"/>
        <v>0</v>
      </c>
      <c r="F128">
        <f t="shared" si="10"/>
        <v>0</v>
      </c>
      <c r="G128">
        <f t="shared" si="11"/>
        <v>0</v>
      </c>
      <c r="H128">
        <f t="shared" si="12"/>
        <v>0</v>
      </c>
      <c r="I128">
        <f>IF(_xlfn.IFNA(VLOOKUP(A128,Property_classifier!A:A,1,0),0)=A128,1,0)</f>
        <v>0</v>
      </c>
      <c r="J128">
        <f t="shared" si="13"/>
        <v>0</v>
      </c>
      <c r="K128">
        <f t="shared" si="14"/>
        <v>1</v>
      </c>
      <c r="L128">
        <f t="shared" si="15"/>
        <v>0</v>
      </c>
      <c r="M128">
        <f t="shared" si="16"/>
        <v>0</v>
      </c>
    </row>
    <row r="129" spans="1:13" x14ac:dyDescent="0.25">
      <c r="A129" t="s">
        <v>1149</v>
      </c>
      <c r="B129" t="str">
        <f>VLOOKUP(A129,'1st expert'!$A$1:$H$144,8,0)</f>
        <v>Conceptual</v>
      </c>
      <c r="C129" t="str">
        <f>VLOOKUP(A129,'2nd expert'!$A$1:$F$144,3,0)</f>
        <v>Conceptual</v>
      </c>
      <c r="D129" t="str">
        <f>VLOOKUP(A129,'3rd expert'!$A$1:$E$144,3,0)</f>
        <v>Properties</v>
      </c>
      <c r="E129">
        <f t="shared" si="9"/>
        <v>0</v>
      </c>
      <c r="F129">
        <f t="shared" si="10"/>
        <v>0</v>
      </c>
      <c r="G129">
        <f t="shared" si="11"/>
        <v>1</v>
      </c>
      <c r="H129">
        <f t="shared" si="12"/>
        <v>0</v>
      </c>
      <c r="I129">
        <f>IF(_xlfn.IFNA(VLOOKUP(A129,Property_classifier!A:A,1,0),0)=A129,1,0)</f>
        <v>0</v>
      </c>
      <c r="J129">
        <f t="shared" si="13"/>
        <v>0</v>
      </c>
      <c r="K129">
        <f t="shared" si="14"/>
        <v>1</v>
      </c>
      <c r="L129">
        <f t="shared" si="15"/>
        <v>0</v>
      </c>
      <c r="M129">
        <f t="shared" si="16"/>
        <v>0</v>
      </c>
    </row>
    <row r="130" spans="1:13" x14ac:dyDescent="0.25">
      <c r="A130" t="s">
        <v>1150</v>
      </c>
      <c r="B130" t="str">
        <f>VLOOKUP(A130,'1st expert'!$A$1:$H$144,8,0)</f>
        <v>Array; Results</v>
      </c>
      <c r="C130" t="str">
        <f>VLOOKUP(A130,'2nd expert'!$A$1:$F$144,3,0)</f>
        <v>Array;Results</v>
      </c>
      <c r="D130" t="str">
        <f>VLOOKUP(A130,'3rd expert'!$A$1:$E$144,3,0)</f>
        <v>Array; Status</v>
      </c>
      <c r="E130">
        <f t="shared" si="9"/>
        <v>0</v>
      </c>
      <c r="F130">
        <f t="shared" si="10"/>
        <v>0</v>
      </c>
      <c r="G130">
        <f t="shared" si="11"/>
        <v>0</v>
      </c>
      <c r="H130">
        <f t="shared" si="12"/>
        <v>0</v>
      </c>
      <c r="I130">
        <f>IF(_xlfn.IFNA(VLOOKUP(A130,Property_classifier!A:A,1,0),0)=A130,1,0)</f>
        <v>0</v>
      </c>
      <c r="J130">
        <f t="shared" si="13"/>
        <v>0</v>
      </c>
      <c r="K130">
        <f t="shared" si="14"/>
        <v>1</v>
      </c>
      <c r="L130">
        <f t="shared" si="15"/>
        <v>0</v>
      </c>
      <c r="M130">
        <f t="shared" si="16"/>
        <v>0</v>
      </c>
    </row>
    <row r="131" spans="1:13" x14ac:dyDescent="0.25">
      <c r="A131" t="s">
        <v>1151</v>
      </c>
      <c r="B131" t="str">
        <f>VLOOKUP(A131,'1st expert'!$A$1:$H$144,8,0)</f>
        <v>Conceptual</v>
      </c>
      <c r="C131" t="str">
        <f>VLOOKUP(A131,'2nd expert'!$A$1:$F$144,3,0)</f>
        <v>Conceptual</v>
      </c>
      <c r="D131" t="str">
        <f>VLOOKUP(A131,'3rd expert'!$A$1:$E$144,3,0)</f>
        <v>Properties</v>
      </c>
      <c r="E131">
        <f t="shared" ref="E131:E144" si="17">IF(OR(B131="Properties",ISNUMBER(SEARCH("Properties",B131))),1,0)</f>
        <v>0</v>
      </c>
      <c r="F131">
        <f t="shared" ref="F131:F144" si="18">IF(OR(C131="Properties",ISNUMBER(SEARCH("Properties",C131))),1,0)</f>
        <v>0</v>
      </c>
      <c r="G131">
        <f t="shared" ref="G131:G144" si="19">IF(OR(D131="Properties",ISNUMBER(SEARCH("Properties",D131))),1,0)</f>
        <v>1</v>
      </c>
      <c r="H131">
        <f t="shared" ref="H131:H144" si="20">IFERROR(MODE(E131:G131),MODE(E131,F131,G131,I131))</f>
        <v>0</v>
      </c>
      <c r="I131">
        <f>IF(_xlfn.IFNA(VLOOKUP(A131,Property_classifier!A:A,1,0),0)=A131,1,0)</f>
        <v>0</v>
      </c>
      <c r="J131">
        <f t="shared" ref="J131:J144" si="21">IF(AND((H131=I131),(H131=1)),1,0)</f>
        <v>0</v>
      </c>
      <c r="K131">
        <f t="shared" ref="K131:K144" si="22">IF(AND((H131=I131),(H131=0)),1,0)</f>
        <v>1</v>
      </c>
      <c r="L131">
        <f t="shared" ref="L131:L144" si="23">IF(AND((H131&lt;&gt;I131),(I131=1)),1,0)</f>
        <v>0</v>
      </c>
      <c r="M131">
        <f t="shared" ref="M131:M144" si="24">IF(AND((H131&lt;&gt;I131),(I131=0)),1,0)</f>
        <v>0</v>
      </c>
    </row>
    <row r="132" spans="1:13" x14ac:dyDescent="0.25">
      <c r="A132" t="s">
        <v>1147</v>
      </c>
      <c r="B132" t="str">
        <f>VLOOKUP(A132,'1st expert'!$A$1:$H$144,8,0)</f>
        <v>Conceptual</v>
      </c>
      <c r="C132" t="str">
        <f>VLOOKUP(A132,'2nd expert'!$A$1:$F$144,3,0)</f>
        <v>Operation</v>
      </c>
      <c r="D132" t="str">
        <f>VLOOKUP(A132,'3rd expert'!$A$1:$E$144,3,0)</f>
        <v>Operation</v>
      </c>
      <c r="E132">
        <f t="shared" si="17"/>
        <v>0</v>
      </c>
      <c r="F132">
        <f t="shared" si="18"/>
        <v>0</v>
      </c>
      <c r="G132">
        <f t="shared" si="19"/>
        <v>0</v>
      </c>
      <c r="H132">
        <f t="shared" si="20"/>
        <v>0</v>
      </c>
      <c r="I132">
        <f>IF(_xlfn.IFNA(VLOOKUP(A132,Property_classifier!A:A,1,0),0)=A132,1,0)</f>
        <v>0</v>
      </c>
      <c r="J132">
        <f t="shared" si="21"/>
        <v>0</v>
      </c>
      <c r="K132">
        <f t="shared" si="22"/>
        <v>1</v>
      </c>
      <c r="L132">
        <f t="shared" si="23"/>
        <v>0</v>
      </c>
      <c r="M132">
        <f t="shared" si="24"/>
        <v>0</v>
      </c>
    </row>
    <row r="133" spans="1:13" x14ac:dyDescent="0.25">
      <c r="A133" t="s">
        <v>1152</v>
      </c>
      <c r="B133" t="str">
        <f>VLOOKUP(A133,'1st expert'!$A$1:$H$144,8,0)</f>
        <v>Conceptual</v>
      </c>
      <c r="C133" t="str">
        <f>VLOOKUP(A133,'2nd expert'!$A$1:$F$144,3,0)</f>
        <v>Status</v>
      </c>
      <c r="D133" t="str">
        <f>VLOOKUP(A133,'3rd expert'!$A$1:$E$144,3,0)</f>
        <v>Status</v>
      </c>
      <c r="E133">
        <f t="shared" si="17"/>
        <v>0</v>
      </c>
      <c r="F133">
        <f t="shared" si="18"/>
        <v>0</v>
      </c>
      <c r="G133">
        <f t="shared" si="19"/>
        <v>0</v>
      </c>
      <c r="H133">
        <f t="shared" si="20"/>
        <v>0</v>
      </c>
      <c r="I133">
        <f>IF(_xlfn.IFNA(VLOOKUP(A133,Property_classifier!A:A,1,0),0)=A133,1,0)</f>
        <v>0</v>
      </c>
      <c r="J133">
        <f t="shared" si="21"/>
        <v>0</v>
      </c>
      <c r="K133">
        <f t="shared" si="22"/>
        <v>1</v>
      </c>
      <c r="L133">
        <f t="shared" si="23"/>
        <v>0</v>
      </c>
      <c r="M133">
        <f t="shared" si="24"/>
        <v>0</v>
      </c>
    </row>
    <row r="134" spans="1:13" x14ac:dyDescent="0.25">
      <c r="A134" t="s">
        <v>1150</v>
      </c>
      <c r="B134" t="str">
        <f>VLOOKUP(A134,'1st expert'!$A$1:$H$144,8,0)</f>
        <v>Array; Results</v>
      </c>
      <c r="C134" t="str">
        <f>VLOOKUP(A134,'2nd expert'!$A$1:$F$144,3,0)</f>
        <v>Array;Results</v>
      </c>
      <c r="D134" t="str">
        <f>VLOOKUP(A134,'3rd expert'!$A$1:$E$144,3,0)</f>
        <v>Array; Status</v>
      </c>
      <c r="E134">
        <f t="shared" si="17"/>
        <v>0</v>
      </c>
      <c r="F134">
        <f t="shared" si="18"/>
        <v>0</v>
      </c>
      <c r="G134">
        <f t="shared" si="19"/>
        <v>0</v>
      </c>
      <c r="H134">
        <f t="shared" si="20"/>
        <v>0</v>
      </c>
      <c r="I134">
        <f>IF(_xlfn.IFNA(VLOOKUP(A134,Property_classifier!A:A,1,0),0)=A134,1,0)</f>
        <v>0</v>
      </c>
      <c r="J134">
        <f t="shared" si="21"/>
        <v>0</v>
      </c>
      <c r="K134">
        <f t="shared" si="22"/>
        <v>1</v>
      </c>
      <c r="L134">
        <f t="shared" si="23"/>
        <v>0</v>
      </c>
      <c r="M134">
        <f t="shared" si="24"/>
        <v>0</v>
      </c>
    </row>
    <row r="135" spans="1:13" x14ac:dyDescent="0.25">
      <c r="A135" t="s">
        <v>1153</v>
      </c>
      <c r="B135" t="str">
        <f>VLOOKUP(A135,'1st expert'!$A$1:$H$144,8,0)</f>
        <v>Conceptual</v>
      </c>
      <c r="C135" t="str">
        <f>VLOOKUP(A135,'2nd expert'!$A$1:$F$144,3,0)</f>
        <v>Properties</v>
      </c>
      <c r="D135" t="str">
        <f>VLOOKUP(A135,'3rd expert'!$A$1:$E$144,3,0)</f>
        <v>Properties</v>
      </c>
      <c r="E135">
        <f t="shared" si="17"/>
        <v>0</v>
      </c>
      <c r="F135">
        <f t="shared" si="18"/>
        <v>1</v>
      </c>
      <c r="G135">
        <f t="shared" si="19"/>
        <v>1</v>
      </c>
      <c r="H135">
        <f t="shared" si="20"/>
        <v>1</v>
      </c>
      <c r="I135">
        <f>IF(_xlfn.IFNA(VLOOKUP(A135,Property_classifier!A:A,1,0),0)=A135,1,0)</f>
        <v>0</v>
      </c>
      <c r="J135">
        <f t="shared" si="21"/>
        <v>0</v>
      </c>
      <c r="K135">
        <f t="shared" si="22"/>
        <v>0</v>
      </c>
      <c r="L135">
        <f t="shared" si="23"/>
        <v>0</v>
      </c>
      <c r="M135">
        <f t="shared" si="24"/>
        <v>1</v>
      </c>
    </row>
    <row r="136" spans="1:13" x14ac:dyDescent="0.25">
      <c r="A136" t="s">
        <v>1154</v>
      </c>
      <c r="B136" t="str">
        <f>VLOOKUP(A136,'1st expert'!$A$1:$H$144,8,0)</f>
        <v>Conceptual</v>
      </c>
      <c r="C136" t="str">
        <f>VLOOKUP(A136,'2nd expert'!$A$1:$F$144,3,0)</f>
        <v>Conceptual</v>
      </c>
      <c r="D136" t="str">
        <f>VLOOKUP(A136,'3rd expert'!$A$1:$E$144,3,0)</f>
        <v>Properties</v>
      </c>
      <c r="E136">
        <f t="shared" si="17"/>
        <v>0</v>
      </c>
      <c r="F136">
        <f t="shared" si="18"/>
        <v>0</v>
      </c>
      <c r="G136">
        <f t="shared" si="19"/>
        <v>1</v>
      </c>
      <c r="H136">
        <f t="shared" si="20"/>
        <v>0</v>
      </c>
      <c r="I136">
        <f>IF(_xlfn.IFNA(VLOOKUP(A136,Property_classifier!A:A,1,0),0)=A136,1,0)</f>
        <v>0</v>
      </c>
      <c r="J136">
        <f t="shared" si="21"/>
        <v>0</v>
      </c>
      <c r="K136">
        <f t="shared" si="22"/>
        <v>1</v>
      </c>
      <c r="L136">
        <f t="shared" si="23"/>
        <v>0</v>
      </c>
      <c r="M136">
        <f t="shared" si="24"/>
        <v>0</v>
      </c>
    </row>
    <row r="137" spans="1:13" x14ac:dyDescent="0.25">
      <c r="A137" t="s">
        <v>1155</v>
      </c>
      <c r="B137" t="str">
        <f>VLOOKUP(A137,'1st expert'!$A$1:$H$144,8,0)</f>
        <v>Properties</v>
      </c>
      <c r="C137" t="str">
        <f>VLOOKUP(A137,'2nd expert'!$A$1:$F$144,3,0)</f>
        <v>Properties</v>
      </c>
      <c r="D137" t="str">
        <f>VLOOKUP(A137,'3rd expert'!$A$1:$E$144,3,0)</f>
        <v>Properties</v>
      </c>
      <c r="E137">
        <f t="shared" si="17"/>
        <v>1</v>
      </c>
      <c r="F137">
        <f t="shared" si="18"/>
        <v>1</v>
      </c>
      <c r="G137">
        <f t="shared" si="19"/>
        <v>1</v>
      </c>
      <c r="H137">
        <f t="shared" si="20"/>
        <v>1</v>
      </c>
      <c r="I137">
        <f>IF(_xlfn.IFNA(VLOOKUP(A137,Property_classifier!A:A,1,0),0)=A137,1,0)</f>
        <v>1</v>
      </c>
      <c r="J137">
        <f t="shared" si="21"/>
        <v>1</v>
      </c>
      <c r="K137">
        <f t="shared" si="22"/>
        <v>0</v>
      </c>
      <c r="L137">
        <f t="shared" si="23"/>
        <v>0</v>
      </c>
      <c r="M137">
        <f t="shared" si="24"/>
        <v>0</v>
      </c>
    </row>
    <row r="138" spans="1:13" x14ac:dyDescent="0.25">
      <c r="A138" t="s">
        <v>1156</v>
      </c>
      <c r="B138" t="str">
        <f>VLOOKUP(A138,'1st expert'!$A$1:$H$144,8,0)</f>
        <v>Array</v>
      </c>
      <c r="C138" t="str">
        <f>VLOOKUP(A138,'2nd expert'!$A$1:$F$144,3,0)</f>
        <v>Array</v>
      </c>
      <c r="D138" t="str">
        <f>VLOOKUP(A138,'3rd expert'!$A$1:$E$144,3,0)</f>
        <v>Array</v>
      </c>
      <c r="E138">
        <f t="shared" si="17"/>
        <v>0</v>
      </c>
      <c r="F138">
        <f t="shared" si="18"/>
        <v>0</v>
      </c>
      <c r="G138">
        <f t="shared" si="19"/>
        <v>0</v>
      </c>
      <c r="H138">
        <f t="shared" si="20"/>
        <v>0</v>
      </c>
      <c r="I138">
        <f>IF(_xlfn.IFNA(VLOOKUP(A138,Property_classifier!A:A,1,0),0)=A138,1,0)</f>
        <v>0</v>
      </c>
      <c r="J138">
        <f t="shared" si="21"/>
        <v>0</v>
      </c>
      <c r="K138">
        <f t="shared" si="22"/>
        <v>1</v>
      </c>
      <c r="L138">
        <f t="shared" si="23"/>
        <v>0</v>
      </c>
      <c r="M138">
        <f t="shared" si="24"/>
        <v>0</v>
      </c>
    </row>
    <row r="139" spans="1:13" x14ac:dyDescent="0.25">
      <c r="A139" t="s">
        <v>1157</v>
      </c>
      <c r="B139" t="str">
        <f>VLOOKUP(A139,'1st expert'!$A$1:$H$144,8,0)</f>
        <v>Conceptual</v>
      </c>
      <c r="C139" t="str">
        <f>VLOOKUP(A139,'2nd expert'!$A$1:$F$144,3,0)</f>
        <v>Conceptual</v>
      </c>
      <c r="D139" t="str">
        <f>VLOOKUP(A139,'3rd expert'!$A$1:$E$144,3,0)</f>
        <v>Properties</v>
      </c>
      <c r="E139">
        <f t="shared" si="17"/>
        <v>0</v>
      </c>
      <c r="F139">
        <f t="shared" si="18"/>
        <v>0</v>
      </c>
      <c r="G139">
        <f t="shared" si="19"/>
        <v>1</v>
      </c>
      <c r="H139">
        <f t="shared" si="20"/>
        <v>0</v>
      </c>
      <c r="I139">
        <f>IF(_xlfn.IFNA(VLOOKUP(A139,Property_classifier!A:A,1,0),0)=A139,1,0)</f>
        <v>0</v>
      </c>
      <c r="J139">
        <f t="shared" si="21"/>
        <v>0</v>
      </c>
      <c r="K139">
        <f t="shared" si="22"/>
        <v>1</v>
      </c>
      <c r="L139">
        <f t="shared" si="23"/>
        <v>0</v>
      </c>
      <c r="M139">
        <f t="shared" si="24"/>
        <v>0</v>
      </c>
    </row>
    <row r="140" spans="1:13" x14ac:dyDescent="0.25">
      <c r="A140" t="s">
        <v>1158</v>
      </c>
      <c r="B140" t="str">
        <f>VLOOKUP(A140,'1st expert'!$A$1:$H$144,8,0)</f>
        <v>Conceptual</v>
      </c>
      <c r="C140" t="str">
        <f>VLOOKUP(A140,'2nd expert'!$A$1:$F$144,3,0)</f>
        <v>Properties</v>
      </c>
      <c r="D140" t="str">
        <f>VLOOKUP(A140,'3rd expert'!$A$1:$E$144,3,0)</f>
        <v>Properties</v>
      </c>
      <c r="E140">
        <f t="shared" si="17"/>
        <v>0</v>
      </c>
      <c r="F140">
        <f t="shared" si="18"/>
        <v>1</v>
      </c>
      <c r="G140">
        <f t="shared" si="19"/>
        <v>1</v>
      </c>
      <c r="H140">
        <f t="shared" si="20"/>
        <v>1</v>
      </c>
      <c r="I140">
        <f>IF(_xlfn.IFNA(VLOOKUP(A140,Property_classifier!A:A,1,0),0)=A140,1,0)</f>
        <v>0</v>
      </c>
      <c r="J140">
        <f t="shared" si="21"/>
        <v>0</v>
      </c>
      <c r="K140">
        <f t="shared" si="22"/>
        <v>0</v>
      </c>
      <c r="L140">
        <f t="shared" si="23"/>
        <v>0</v>
      </c>
      <c r="M140">
        <f t="shared" si="24"/>
        <v>1</v>
      </c>
    </row>
    <row r="141" spans="1:13" x14ac:dyDescent="0.25">
      <c r="A141" t="s">
        <v>1159</v>
      </c>
      <c r="B141" t="str">
        <f>VLOOKUP(A141,'1st expert'!$A$1:$H$144,8,0)</f>
        <v>Conceptual</v>
      </c>
      <c r="C141" t="str">
        <f>VLOOKUP(A141,'2nd expert'!$A$1:$F$144,3,0)</f>
        <v>Properties</v>
      </c>
      <c r="D141" t="str">
        <f>VLOOKUP(A141,'3rd expert'!$A$1:$E$144,3,0)</f>
        <v>Operation</v>
      </c>
      <c r="E141">
        <f t="shared" si="17"/>
        <v>0</v>
      </c>
      <c r="F141">
        <f t="shared" si="18"/>
        <v>1</v>
      </c>
      <c r="G141">
        <f t="shared" si="19"/>
        <v>0</v>
      </c>
      <c r="H141">
        <f t="shared" si="20"/>
        <v>0</v>
      </c>
      <c r="I141">
        <f>IF(_xlfn.IFNA(VLOOKUP(A141,Property_classifier!A:A,1,0),0)=A141,1,0)</f>
        <v>0</v>
      </c>
      <c r="J141">
        <f t="shared" si="21"/>
        <v>0</v>
      </c>
      <c r="K141">
        <f t="shared" si="22"/>
        <v>1</v>
      </c>
      <c r="L141">
        <f t="shared" si="23"/>
        <v>0</v>
      </c>
      <c r="M141">
        <f t="shared" si="24"/>
        <v>0</v>
      </c>
    </row>
    <row r="142" spans="1:13" x14ac:dyDescent="0.25">
      <c r="A142" t="s">
        <v>1160</v>
      </c>
      <c r="B142" t="str">
        <f>VLOOKUP(A142,'1st expert'!$A$1:$H$144,8,0)</f>
        <v>Conceptual</v>
      </c>
      <c r="C142" t="str">
        <f>VLOOKUP(A142,'2nd expert'!$A$1:$F$144,3,0)</f>
        <v>Conceptual</v>
      </c>
      <c r="D142" t="str">
        <f>VLOOKUP(A142,'3rd expert'!$A$1:$E$144,3,0)</f>
        <v>Properties</v>
      </c>
      <c r="E142">
        <f t="shared" si="17"/>
        <v>0</v>
      </c>
      <c r="F142">
        <f t="shared" si="18"/>
        <v>0</v>
      </c>
      <c r="G142">
        <f t="shared" si="19"/>
        <v>1</v>
      </c>
      <c r="H142">
        <f t="shared" si="20"/>
        <v>0</v>
      </c>
      <c r="I142">
        <f>IF(_xlfn.IFNA(VLOOKUP(A142,Property_classifier!A:A,1,0),0)=A142,1,0)</f>
        <v>0</v>
      </c>
      <c r="J142">
        <f t="shared" si="21"/>
        <v>0</v>
      </c>
      <c r="K142">
        <f t="shared" si="22"/>
        <v>1</v>
      </c>
      <c r="L142">
        <f t="shared" si="23"/>
        <v>0</v>
      </c>
      <c r="M142">
        <f t="shared" si="24"/>
        <v>0</v>
      </c>
    </row>
    <row r="143" spans="1:13" x14ac:dyDescent="0.25">
      <c r="A143" t="s">
        <v>1161</v>
      </c>
      <c r="B143" t="str">
        <f>VLOOKUP(A143,'1st expert'!$A$1:$H$144,8,0)</f>
        <v>Conceptual</v>
      </c>
      <c r="C143" t="str">
        <f>VLOOKUP(A143,'2nd expert'!$A$1:$F$144,3,0)</f>
        <v>Properties</v>
      </c>
      <c r="D143" t="str">
        <f>VLOOKUP(A143,'3rd expert'!$A$1:$E$144,3,0)</f>
        <v>Properties</v>
      </c>
      <c r="E143">
        <f t="shared" si="17"/>
        <v>0</v>
      </c>
      <c r="F143">
        <f t="shared" si="18"/>
        <v>1</v>
      </c>
      <c r="G143">
        <f t="shared" si="19"/>
        <v>1</v>
      </c>
      <c r="H143">
        <f t="shared" si="20"/>
        <v>1</v>
      </c>
      <c r="I143">
        <f>IF(_xlfn.IFNA(VLOOKUP(A143,Property_classifier!A:A,1,0),0)=A143,1,0)</f>
        <v>0</v>
      </c>
      <c r="J143">
        <f t="shared" si="21"/>
        <v>0</v>
      </c>
      <c r="K143">
        <f t="shared" si="22"/>
        <v>0</v>
      </c>
      <c r="L143">
        <f t="shared" si="23"/>
        <v>0</v>
      </c>
      <c r="M143">
        <f t="shared" si="24"/>
        <v>1</v>
      </c>
    </row>
    <row r="144" spans="1:13" x14ac:dyDescent="0.25">
      <c r="A144" t="s">
        <v>1162</v>
      </c>
      <c r="B144" t="str">
        <f>VLOOKUP(A144,'1st expert'!$A$1:$H$144,8,0)</f>
        <v>Conceptual</v>
      </c>
      <c r="C144" t="str">
        <f>VLOOKUP(A144,'2nd expert'!$A$1:$F$144,3,0)</f>
        <v>Conceptual</v>
      </c>
      <c r="D144" t="str">
        <f>VLOOKUP(A144,'3rd expert'!$A$1:$E$144,3,0)</f>
        <v>Properties</v>
      </c>
      <c r="E144">
        <f t="shared" si="17"/>
        <v>0</v>
      </c>
      <c r="F144">
        <f t="shared" si="18"/>
        <v>0</v>
      </c>
      <c r="G144">
        <f t="shared" si="19"/>
        <v>1</v>
      </c>
      <c r="H144">
        <f t="shared" si="20"/>
        <v>0</v>
      </c>
      <c r="I144">
        <f>IF(_xlfn.IFNA(VLOOKUP(A144,Property_classifier!A:A,1,0),0)=A144,1,0)</f>
        <v>0</v>
      </c>
      <c r="J144">
        <f t="shared" si="21"/>
        <v>0</v>
      </c>
      <c r="K144">
        <f t="shared" si="22"/>
        <v>1</v>
      </c>
      <c r="L144">
        <f t="shared" si="23"/>
        <v>0</v>
      </c>
      <c r="M144">
        <f t="shared" si="24"/>
        <v>0</v>
      </c>
    </row>
  </sheetData>
  <pageMargins left="0.7" right="0.7" top="0.75" bottom="0.75" header="0.3" footer="0.3"/>
  <pageSetup paperSize="9"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56040-0D40-41FA-8B85-5FC1E9F828F9}">
  <sheetPr>
    <tabColor rgb="FF0070C0"/>
  </sheetPr>
  <dimension ref="A1:Q144"/>
  <sheetViews>
    <sheetView topLeftCell="B1" workbookViewId="0">
      <selection activeCell="I2" sqref="I2"/>
    </sheetView>
  </sheetViews>
  <sheetFormatPr defaultRowHeight="15.75" x14ac:dyDescent="0.25"/>
  <cols>
    <col min="1" max="1" width="69.125" bestFit="1" customWidth="1"/>
    <col min="2" max="2" width="12.5" bestFit="1" customWidth="1"/>
    <col min="3" max="3" width="18" bestFit="1" customWidth="1"/>
    <col min="4" max="4" width="15" bestFit="1" customWidth="1"/>
    <col min="5" max="5" width="14.625" bestFit="1" customWidth="1"/>
    <col min="6" max="6" width="15.125" bestFit="1" customWidth="1"/>
    <col min="7" max="7" width="14.75" bestFit="1" customWidth="1"/>
    <col min="8" max="8" width="14.125" bestFit="1" customWidth="1"/>
    <col min="9" max="9" width="15.375" bestFit="1" customWidth="1"/>
    <col min="10" max="10" width="3" bestFit="1" customWidth="1"/>
    <col min="11" max="11" width="3.25" bestFit="1" customWidth="1"/>
    <col min="12" max="12" width="2.875" bestFit="1" customWidth="1"/>
    <col min="13" max="13" width="3.125" bestFit="1" customWidth="1"/>
  </cols>
  <sheetData>
    <row r="1" spans="1:17" x14ac:dyDescent="0.25">
      <c r="A1" s="2" t="s">
        <v>0</v>
      </c>
      <c r="B1" s="2" t="s">
        <v>1178</v>
      </c>
      <c r="C1" s="2" t="s">
        <v>1179</v>
      </c>
      <c r="D1" s="2" t="s">
        <v>1180</v>
      </c>
      <c r="E1" s="2" t="s">
        <v>1181</v>
      </c>
      <c r="F1" s="2" t="s">
        <v>1182</v>
      </c>
      <c r="G1" s="2" t="s">
        <v>1183</v>
      </c>
      <c r="H1" s="3" t="s">
        <v>1176</v>
      </c>
      <c r="I1" s="3" t="s">
        <v>1177</v>
      </c>
      <c r="J1" s="3" t="s">
        <v>1028</v>
      </c>
      <c r="K1" s="3" t="s">
        <v>1029</v>
      </c>
      <c r="L1" s="3" t="s">
        <v>1030</v>
      </c>
      <c r="M1" s="3" t="s">
        <v>1031</v>
      </c>
      <c r="P1" t="s">
        <v>1028</v>
      </c>
      <c r="Q1">
        <f>SUM(J2:J144)</f>
        <v>3</v>
      </c>
    </row>
    <row r="2" spans="1:17" x14ac:dyDescent="0.25">
      <c r="A2" t="s">
        <v>1032</v>
      </c>
      <c r="B2" t="str">
        <f>VLOOKUP(A2,'1st expert'!$A$1:$H$144,8,0)</f>
        <v>Conceptual</v>
      </c>
      <c r="C2" t="str">
        <f>VLOOKUP(A2,'2nd expert'!$A$1:$F$144,3,0)</f>
        <v>Conceptual</v>
      </c>
      <c r="D2" t="str">
        <f>VLOOKUP(A2,'3rd expert'!$A$1:$E$144,3,0)</f>
        <v>Conceptual</v>
      </c>
      <c r="E2">
        <f>IF(OR(B2="Results",B2="Result",ISNUMBER(SEARCH("Results",B2)),ISNUMBER(SEARCH("Result",B2))),1,0)</f>
        <v>0</v>
      </c>
      <c r="F2">
        <f t="shared" ref="F2:G2" si="0">IF(OR(C2="Results",C2="Result",ISNUMBER(SEARCH("Results",C2)),ISNUMBER(SEARCH("Result",C2))),1,0)</f>
        <v>0</v>
      </c>
      <c r="G2">
        <f t="shared" si="0"/>
        <v>0</v>
      </c>
      <c r="H2">
        <f>IFERROR(MODE(E2:G2),MODE(E2,F2,G2,I2))</f>
        <v>0</v>
      </c>
      <c r="I2">
        <f>IF(_xlfn.IFNA(VLOOKUP(A2,Results_classifier!A:A,1,0),0)=A2,1,0)</f>
        <v>0</v>
      </c>
      <c r="J2">
        <f>IF(AND((H2=I2),(H2=1)),1,0)</f>
        <v>0</v>
      </c>
      <c r="K2">
        <f>IF(AND((H2=I2),(H2=0)),1,0)</f>
        <v>1</v>
      </c>
      <c r="L2">
        <f>IF(AND((H2&lt;&gt;I2),(I2=1)),1,0)</f>
        <v>0</v>
      </c>
      <c r="M2">
        <f>IF(AND((H2&lt;&gt;I2),(I2=0)),1,0)</f>
        <v>0</v>
      </c>
      <c r="P2" t="s">
        <v>1029</v>
      </c>
      <c r="Q2">
        <f>SUM(K2:K144)</f>
        <v>131</v>
      </c>
    </row>
    <row r="3" spans="1:17" x14ac:dyDescent="0.25">
      <c r="A3" t="s">
        <v>1033</v>
      </c>
      <c r="B3" t="str">
        <f>VLOOKUP(A3,'1st expert'!$A$1:$H$144,8,0)</f>
        <v>Conceptual</v>
      </c>
      <c r="C3" t="str">
        <f>VLOOKUP(A3,'2nd expert'!$A$1:$F$144,3,0)</f>
        <v>Conceptual</v>
      </c>
      <c r="D3" t="str">
        <f>VLOOKUP(A3,'3rd expert'!$A$1:$E$144,3,0)</f>
        <v>Conceptual</v>
      </c>
      <c r="E3">
        <f t="shared" ref="E3:E66" si="1">IF(OR(B3="Results",B3="Result",ISNUMBER(SEARCH("Results",B3)),ISNUMBER(SEARCH("Result",B3))),1,0)</f>
        <v>0</v>
      </c>
      <c r="F3">
        <f t="shared" ref="F3:F66" si="2">IF(OR(C3="Results",C3="Result",ISNUMBER(SEARCH("Results",C3)),ISNUMBER(SEARCH("Result",C3))),1,0)</f>
        <v>0</v>
      </c>
      <c r="G3">
        <f t="shared" ref="G3:G66" si="3">IF(OR(D3="Results",D3="Result",ISNUMBER(SEARCH("Results",D3)),ISNUMBER(SEARCH("Result",D3))),1,0)</f>
        <v>0</v>
      </c>
      <c r="H3">
        <f t="shared" ref="H3:H66" si="4">IFERROR(MODE(E3:G3),MODE(E3,F3,G3,I3))</f>
        <v>0</v>
      </c>
      <c r="I3">
        <f>IF(_xlfn.IFNA(VLOOKUP(A3,Results_classifier!A:A,1,0),0)=A3,1,0)</f>
        <v>0</v>
      </c>
      <c r="J3">
        <f t="shared" ref="J3:J66" si="5">IF(AND((H3=I3),(H3=1)),1,0)</f>
        <v>0</v>
      </c>
      <c r="K3">
        <f t="shared" ref="K3:K66" si="6">IF(AND((H3=I3),(H3=0)),1,0)</f>
        <v>1</v>
      </c>
      <c r="L3">
        <f t="shared" ref="L3:L66" si="7">IF(AND((H3&lt;&gt;I3),(I3=1)),1,0)</f>
        <v>0</v>
      </c>
      <c r="M3">
        <f t="shared" ref="M3:M66" si="8">IF(AND((H3&lt;&gt;I3),(I3=0)),1,0)</f>
        <v>0</v>
      </c>
      <c r="P3" t="s">
        <v>1030</v>
      </c>
      <c r="Q3">
        <f>SUM(L2:L144)</f>
        <v>0</v>
      </c>
    </row>
    <row r="4" spans="1:17" x14ac:dyDescent="0.25">
      <c r="A4" t="s">
        <v>1034</v>
      </c>
      <c r="B4" t="str">
        <f>VLOOKUP(A4,'1st expert'!$A$1:$H$144,8,0)</f>
        <v>Conceptual</v>
      </c>
      <c r="C4" t="str">
        <f>VLOOKUP(A4,'2nd expert'!$A$1:$F$144,3,0)</f>
        <v>Conceptual</v>
      </c>
      <c r="D4" t="str">
        <f>VLOOKUP(A4,'3rd expert'!$A$1:$E$144,3,0)</f>
        <v>Conceptual</v>
      </c>
      <c r="E4">
        <f t="shared" si="1"/>
        <v>0</v>
      </c>
      <c r="F4">
        <f t="shared" si="2"/>
        <v>0</v>
      </c>
      <c r="G4">
        <f t="shared" si="3"/>
        <v>0</v>
      </c>
      <c r="H4">
        <f t="shared" si="4"/>
        <v>0</v>
      </c>
      <c r="I4">
        <f>IF(_xlfn.IFNA(VLOOKUP(A4,Results_classifier!A:A,1,0),0)=A4,1,0)</f>
        <v>0</v>
      </c>
      <c r="J4">
        <f t="shared" si="5"/>
        <v>0</v>
      </c>
      <c r="K4">
        <f t="shared" si="6"/>
        <v>1</v>
      </c>
      <c r="L4">
        <f t="shared" si="7"/>
        <v>0</v>
      </c>
      <c r="M4">
        <f t="shared" si="8"/>
        <v>0</v>
      </c>
      <c r="P4" t="s">
        <v>1031</v>
      </c>
      <c r="Q4">
        <f>SUM(M2:M144)</f>
        <v>9</v>
      </c>
    </row>
    <row r="5" spans="1:17" x14ac:dyDescent="0.25">
      <c r="A5" t="s">
        <v>1035</v>
      </c>
      <c r="B5" t="str">
        <f>VLOOKUP(A5,'1st expert'!$A$1:$H$144,8,0)</f>
        <v>Conceptual</v>
      </c>
      <c r="C5" t="str">
        <f>VLOOKUP(A5,'2nd expert'!$A$1:$F$144,3,0)</f>
        <v>Properties</v>
      </c>
      <c r="D5" t="str">
        <f>VLOOKUP(A5,'3rd expert'!$A$1:$E$144,3,0)</f>
        <v>Conceptual</v>
      </c>
      <c r="E5">
        <f t="shared" si="1"/>
        <v>0</v>
      </c>
      <c r="F5">
        <f t="shared" si="2"/>
        <v>0</v>
      </c>
      <c r="G5">
        <f t="shared" si="3"/>
        <v>0</v>
      </c>
      <c r="H5">
        <f t="shared" si="4"/>
        <v>0</v>
      </c>
      <c r="I5">
        <f>IF(_xlfn.IFNA(VLOOKUP(A5,Results_classifier!A:A,1,0),0)=A5,1,0)</f>
        <v>0</v>
      </c>
      <c r="J5">
        <f t="shared" si="5"/>
        <v>0</v>
      </c>
      <c r="K5">
        <f t="shared" si="6"/>
        <v>1</v>
      </c>
      <c r="L5">
        <f t="shared" si="7"/>
        <v>0</v>
      </c>
      <c r="M5">
        <f t="shared" si="8"/>
        <v>0</v>
      </c>
    </row>
    <row r="6" spans="1:17" x14ac:dyDescent="0.25">
      <c r="A6" t="s">
        <v>1036</v>
      </c>
      <c r="B6" t="str">
        <f>VLOOKUP(A6,'1st expert'!$A$1:$H$144,8,0)</f>
        <v>Conceptual</v>
      </c>
      <c r="C6" t="str">
        <f>VLOOKUP(A6,'2nd expert'!$A$1:$F$144,3,0)</f>
        <v>Properties</v>
      </c>
      <c r="D6" t="str">
        <f>VLOOKUP(A6,'3rd expert'!$A$1:$E$144,3,0)</f>
        <v>Conceptual</v>
      </c>
      <c r="E6">
        <f t="shared" si="1"/>
        <v>0</v>
      </c>
      <c r="F6">
        <f t="shared" si="2"/>
        <v>0</v>
      </c>
      <c r="G6">
        <f t="shared" si="3"/>
        <v>0</v>
      </c>
      <c r="H6">
        <f t="shared" si="4"/>
        <v>0</v>
      </c>
      <c r="I6">
        <f>IF(_xlfn.IFNA(VLOOKUP(A6,Results_classifier!A:A,1,0),0)=A6,1,0)</f>
        <v>0</v>
      </c>
      <c r="J6">
        <f t="shared" si="5"/>
        <v>0</v>
      </c>
      <c r="K6">
        <f t="shared" si="6"/>
        <v>1</v>
      </c>
      <c r="L6">
        <f t="shared" si="7"/>
        <v>0</v>
      </c>
      <c r="M6">
        <f t="shared" si="8"/>
        <v>0</v>
      </c>
      <c r="P6" t="s">
        <v>1038</v>
      </c>
      <c r="Q6" s="1">
        <f>+Q1/(Q1+Q3)</f>
        <v>1</v>
      </c>
    </row>
    <row r="7" spans="1:17" x14ac:dyDescent="0.25">
      <c r="A7" t="s">
        <v>1037</v>
      </c>
      <c r="B7" t="str">
        <f>VLOOKUP(A7,'1st expert'!$A$1:$H$144,8,0)</f>
        <v>Conceptual</v>
      </c>
      <c r="C7" t="str">
        <f>VLOOKUP(A7,'2nd expert'!$A$1:$F$144,3,0)</f>
        <v>Properties</v>
      </c>
      <c r="D7" t="str">
        <f>VLOOKUP(A7,'3rd expert'!$A$1:$E$144,3,0)</f>
        <v>Conceptual</v>
      </c>
      <c r="E7">
        <f t="shared" si="1"/>
        <v>0</v>
      </c>
      <c r="F7">
        <f t="shared" si="2"/>
        <v>0</v>
      </c>
      <c r="G7">
        <f t="shared" si="3"/>
        <v>0</v>
      </c>
      <c r="H7">
        <f t="shared" si="4"/>
        <v>0</v>
      </c>
      <c r="I7">
        <f>IF(_xlfn.IFNA(VLOOKUP(A7,Results_classifier!A:A,1,0),0)=A7,1,0)</f>
        <v>0</v>
      </c>
      <c r="J7">
        <f t="shared" si="5"/>
        <v>0</v>
      </c>
      <c r="K7">
        <f t="shared" si="6"/>
        <v>1</v>
      </c>
      <c r="L7">
        <f t="shared" si="7"/>
        <v>0</v>
      </c>
      <c r="M7">
        <f t="shared" si="8"/>
        <v>0</v>
      </c>
      <c r="P7" t="s">
        <v>1040</v>
      </c>
      <c r="Q7" s="1">
        <f>+Q1/(Q1+Q4)</f>
        <v>0.25</v>
      </c>
    </row>
    <row r="8" spans="1:17" x14ac:dyDescent="0.25">
      <c r="A8" t="s">
        <v>1039</v>
      </c>
      <c r="B8" t="str">
        <f>VLOOKUP(A8,'1st expert'!$A$1:$H$144,8,0)</f>
        <v>Operation</v>
      </c>
      <c r="C8" t="str">
        <f>VLOOKUP(A8,'2nd expert'!$A$1:$F$144,3,0)</f>
        <v>Operation</v>
      </c>
      <c r="D8" t="str">
        <f>VLOOKUP(A8,'3rd expert'!$A$1:$E$144,3,0)</f>
        <v>Operation</v>
      </c>
      <c r="E8">
        <f t="shared" si="1"/>
        <v>0</v>
      </c>
      <c r="F8">
        <f t="shared" si="2"/>
        <v>0</v>
      </c>
      <c r="G8">
        <f t="shared" si="3"/>
        <v>0</v>
      </c>
      <c r="H8">
        <f t="shared" si="4"/>
        <v>0</v>
      </c>
      <c r="I8">
        <f>IF(_xlfn.IFNA(VLOOKUP(A8,Results_classifier!A:A,1,0),0)=A8,1,0)</f>
        <v>0</v>
      </c>
      <c r="J8">
        <f t="shared" si="5"/>
        <v>0</v>
      </c>
      <c r="K8">
        <f t="shared" si="6"/>
        <v>1</v>
      </c>
      <c r="L8">
        <f t="shared" si="7"/>
        <v>0</v>
      </c>
      <c r="M8">
        <f t="shared" si="8"/>
        <v>0</v>
      </c>
      <c r="P8" t="s">
        <v>1042</v>
      </c>
      <c r="Q8" s="1">
        <f>2*((Q6*Q7)/(Q6+Q7))</f>
        <v>0.4</v>
      </c>
    </row>
    <row r="9" spans="1:17" x14ac:dyDescent="0.25">
      <c r="A9" t="s">
        <v>1041</v>
      </c>
      <c r="B9" t="str">
        <f>VLOOKUP(A9,'1st expert'!$A$1:$H$144,8,0)</f>
        <v>Conceptual</v>
      </c>
      <c r="C9" t="str">
        <f>VLOOKUP(A9,'2nd expert'!$A$1:$F$144,3,0)</f>
        <v>Properties</v>
      </c>
      <c r="D9" t="str">
        <f>VLOOKUP(A9,'3rd expert'!$A$1:$E$144,3,0)</f>
        <v>Properties</v>
      </c>
      <c r="E9">
        <f t="shared" si="1"/>
        <v>0</v>
      </c>
      <c r="F9">
        <f t="shared" si="2"/>
        <v>0</v>
      </c>
      <c r="G9">
        <f t="shared" si="3"/>
        <v>0</v>
      </c>
      <c r="H9">
        <f t="shared" si="4"/>
        <v>0</v>
      </c>
      <c r="I9">
        <f>IF(_xlfn.IFNA(VLOOKUP(A9,Results_classifier!A:A,1,0),0)=A9,1,0)</f>
        <v>0</v>
      </c>
      <c r="J9">
        <f t="shared" si="5"/>
        <v>0</v>
      </c>
      <c r="K9">
        <f t="shared" si="6"/>
        <v>1</v>
      </c>
      <c r="L9">
        <f t="shared" si="7"/>
        <v>0</v>
      </c>
      <c r="M9">
        <f t="shared" si="8"/>
        <v>0</v>
      </c>
    </row>
    <row r="10" spans="1:17" x14ac:dyDescent="0.25">
      <c r="A10" t="s">
        <v>1039</v>
      </c>
      <c r="B10" t="str">
        <f>VLOOKUP(A10,'1st expert'!$A$1:$H$144,8,0)</f>
        <v>Operation</v>
      </c>
      <c r="C10" t="str">
        <f>VLOOKUP(A10,'2nd expert'!$A$1:$F$144,3,0)</f>
        <v>Operation</v>
      </c>
      <c r="D10" t="str">
        <f>VLOOKUP(A10,'3rd expert'!$A$1:$E$144,3,0)</f>
        <v>Operation</v>
      </c>
      <c r="E10">
        <f t="shared" si="1"/>
        <v>0</v>
      </c>
      <c r="F10">
        <f t="shared" si="2"/>
        <v>0</v>
      </c>
      <c r="G10">
        <f t="shared" si="3"/>
        <v>0</v>
      </c>
      <c r="H10">
        <f t="shared" si="4"/>
        <v>0</v>
      </c>
      <c r="I10">
        <f>IF(_xlfn.IFNA(VLOOKUP(A10,Results_classifier!A:A,1,0),0)=A10,1,0)</f>
        <v>0</v>
      </c>
      <c r="J10">
        <f t="shared" si="5"/>
        <v>0</v>
      </c>
      <c r="K10">
        <f t="shared" si="6"/>
        <v>1</v>
      </c>
      <c r="L10">
        <f t="shared" si="7"/>
        <v>0</v>
      </c>
      <c r="M10">
        <f t="shared" si="8"/>
        <v>0</v>
      </c>
    </row>
    <row r="11" spans="1:17" x14ac:dyDescent="0.25">
      <c r="A11" t="s">
        <v>1043</v>
      </c>
      <c r="B11" t="str">
        <f>VLOOKUP(A11,'1st expert'!$A$1:$H$144,8,0)</f>
        <v>Conceptual</v>
      </c>
      <c r="C11" t="str">
        <f>VLOOKUP(A11,'2nd expert'!$A$1:$F$144,3,0)</f>
        <v>Properties</v>
      </c>
      <c r="D11" t="str">
        <f>VLOOKUP(A11,'3rd expert'!$A$1:$E$144,3,0)</f>
        <v>Properties</v>
      </c>
      <c r="E11">
        <f t="shared" si="1"/>
        <v>0</v>
      </c>
      <c r="F11">
        <f t="shared" si="2"/>
        <v>0</v>
      </c>
      <c r="G11">
        <f t="shared" si="3"/>
        <v>0</v>
      </c>
      <c r="H11">
        <f t="shared" si="4"/>
        <v>0</v>
      </c>
      <c r="I11">
        <f>IF(_xlfn.IFNA(VLOOKUP(A11,Results_classifier!A:A,1,0),0)=A11,1,0)</f>
        <v>0</v>
      </c>
      <c r="J11">
        <f t="shared" si="5"/>
        <v>0</v>
      </c>
      <c r="K11">
        <f t="shared" si="6"/>
        <v>1</v>
      </c>
      <c r="L11">
        <f t="shared" si="7"/>
        <v>0</v>
      </c>
      <c r="M11">
        <f t="shared" si="8"/>
        <v>0</v>
      </c>
    </row>
    <row r="12" spans="1:17" x14ac:dyDescent="0.25">
      <c r="A12" t="s">
        <v>1044</v>
      </c>
      <c r="B12" t="str">
        <f>VLOOKUP(A12,'1st expert'!$A$1:$H$144,8,0)</f>
        <v>Conceptual</v>
      </c>
      <c r="C12" t="str">
        <f>VLOOKUP(A12,'2nd expert'!$A$1:$F$144,3,0)</f>
        <v>Properties</v>
      </c>
      <c r="D12" t="str">
        <f>VLOOKUP(A12,'3rd expert'!$A$1:$E$144,3,0)</f>
        <v>Operation</v>
      </c>
      <c r="E12">
        <f t="shared" si="1"/>
        <v>0</v>
      </c>
      <c r="F12">
        <f t="shared" si="2"/>
        <v>0</v>
      </c>
      <c r="G12">
        <f t="shared" si="3"/>
        <v>0</v>
      </c>
      <c r="H12">
        <f t="shared" si="4"/>
        <v>0</v>
      </c>
      <c r="I12">
        <f>IF(_xlfn.IFNA(VLOOKUP(A12,Results_classifier!A:A,1,0),0)=A12,1,0)</f>
        <v>0</v>
      </c>
      <c r="J12">
        <f t="shared" si="5"/>
        <v>0</v>
      </c>
      <c r="K12">
        <f t="shared" si="6"/>
        <v>1</v>
      </c>
      <c r="L12">
        <f t="shared" si="7"/>
        <v>0</v>
      </c>
      <c r="M12">
        <f t="shared" si="8"/>
        <v>0</v>
      </c>
    </row>
    <row r="13" spans="1:17" x14ac:dyDescent="0.25">
      <c r="A13" t="s">
        <v>1044</v>
      </c>
      <c r="B13" t="str">
        <f>VLOOKUP(A13,'1st expert'!$A$1:$H$144,8,0)</f>
        <v>Conceptual</v>
      </c>
      <c r="C13" t="str">
        <f>VLOOKUP(A13,'2nd expert'!$A$1:$F$144,3,0)</f>
        <v>Properties</v>
      </c>
      <c r="D13" t="str">
        <f>VLOOKUP(A13,'3rd expert'!$A$1:$E$144,3,0)</f>
        <v>Operation</v>
      </c>
      <c r="E13">
        <f t="shared" si="1"/>
        <v>0</v>
      </c>
      <c r="F13">
        <f t="shared" si="2"/>
        <v>0</v>
      </c>
      <c r="G13">
        <f t="shared" si="3"/>
        <v>0</v>
      </c>
      <c r="H13">
        <f t="shared" si="4"/>
        <v>0</v>
      </c>
      <c r="I13">
        <f>IF(_xlfn.IFNA(VLOOKUP(A13,Results_classifier!A:A,1,0),0)=A13,1,0)</f>
        <v>0</v>
      </c>
      <c r="J13">
        <f t="shared" si="5"/>
        <v>0</v>
      </c>
      <c r="K13">
        <f t="shared" si="6"/>
        <v>1</v>
      </c>
      <c r="L13">
        <f t="shared" si="7"/>
        <v>0</v>
      </c>
      <c r="M13">
        <f t="shared" si="8"/>
        <v>0</v>
      </c>
    </row>
    <row r="14" spans="1:17" x14ac:dyDescent="0.25">
      <c r="A14" t="s">
        <v>1045</v>
      </c>
      <c r="B14" t="str">
        <f>VLOOKUP(A14,'1st expert'!$A$1:$H$144,8,0)</f>
        <v>Operation</v>
      </c>
      <c r="C14" t="str">
        <f>VLOOKUP(A14,'2nd expert'!$A$1:$F$144,3,0)</f>
        <v>Operation</v>
      </c>
      <c r="D14" t="str">
        <f>VLOOKUP(A14,'3rd expert'!$A$1:$E$144,3,0)</f>
        <v>Conceptual</v>
      </c>
      <c r="E14">
        <f t="shared" si="1"/>
        <v>0</v>
      </c>
      <c r="F14">
        <f t="shared" si="2"/>
        <v>0</v>
      </c>
      <c r="G14">
        <f t="shared" si="3"/>
        <v>0</v>
      </c>
      <c r="H14">
        <f t="shared" si="4"/>
        <v>0</v>
      </c>
      <c r="I14">
        <f>IF(_xlfn.IFNA(VLOOKUP(A14,Results_classifier!A:A,1,0),0)=A14,1,0)</f>
        <v>0</v>
      </c>
      <c r="J14">
        <f t="shared" si="5"/>
        <v>0</v>
      </c>
      <c r="K14">
        <f t="shared" si="6"/>
        <v>1</v>
      </c>
      <c r="L14">
        <f t="shared" si="7"/>
        <v>0</v>
      </c>
      <c r="M14">
        <f t="shared" si="8"/>
        <v>0</v>
      </c>
    </row>
    <row r="15" spans="1:17" x14ac:dyDescent="0.25">
      <c r="A15" t="s">
        <v>1043</v>
      </c>
      <c r="B15" t="str">
        <f>VLOOKUP(A15,'1st expert'!$A$1:$H$144,8,0)</f>
        <v>Conceptual</v>
      </c>
      <c r="C15" t="str">
        <f>VLOOKUP(A15,'2nd expert'!$A$1:$F$144,3,0)</f>
        <v>Properties</v>
      </c>
      <c r="D15" t="str">
        <f>VLOOKUP(A15,'3rd expert'!$A$1:$E$144,3,0)</f>
        <v>Properties</v>
      </c>
      <c r="E15">
        <f t="shared" si="1"/>
        <v>0</v>
      </c>
      <c r="F15">
        <f t="shared" si="2"/>
        <v>0</v>
      </c>
      <c r="G15">
        <f t="shared" si="3"/>
        <v>0</v>
      </c>
      <c r="H15">
        <f t="shared" si="4"/>
        <v>0</v>
      </c>
      <c r="I15">
        <f>IF(_xlfn.IFNA(VLOOKUP(A15,Results_classifier!A:A,1,0),0)=A15,1,0)</f>
        <v>0</v>
      </c>
      <c r="J15">
        <f t="shared" si="5"/>
        <v>0</v>
      </c>
      <c r="K15">
        <f t="shared" si="6"/>
        <v>1</v>
      </c>
      <c r="L15">
        <f t="shared" si="7"/>
        <v>0</v>
      </c>
      <c r="M15">
        <f t="shared" si="8"/>
        <v>0</v>
      </c>
    </row>
    <row r="16" spans="1:17" x14ac:dyDescent="0.25">
      <c r="A16" t="s">
        <v>1046</v>
      </c>
      <c r="B16" t="str">
        <f>VLOOKUP(A16,'1st expert'!$A$1:$H$144,8,0)</f>
        <v>Conceptual</v>
      </c>
      <c r="C16" t="str">
        <f>VLOOKUP(A16,'2nd expert'!$A$1:$F$144,3,0)</f>
        <v>Properties</v>
      </c>
      <c r="D16" t="str">
        <f>VLOOKUP(A16,'3rd expert'!$A$1:$E$144,3,0)</f>
        <v>Properties</v>
      </c>
      <c r="E16">
        <f t="shared" si="1"/>
        <v>0</v>
      </c>
      <c r="F16">
        <f t="shared" si="2"/>
        <v>0</v>
      </c>
      <c r="G16">
        <f t="shared" si="3"/>
        <v>0</v>
      </c>
      <c r="H16">
        <f t="shared" si="4"/>
        <v>0</v>
      </c>
      <c r="I16">
        <f>IF(_xlfn.IFNA(VLOOKUP(A16,Results_classifier!A:A,1,0),0)=A16,1,0)</f>
        <v>0</v>
      </c>
      <c r="J16">
        <f t="shared" si="5"/>
        <v>0</v>
      </c>
      <c r="K16">
        <f t="shared" si="6"/>
        <v>1</v>
      </c>
      <c r="L16">
        <f t="shared" si="7"/>
        <v>0</v>
      </c>
      <c r="M16">
        <f t="shared" si="8"/>
        <v>0</v>
      </c>
    </row>
    <row r="17" spans="1:13" x14ac:dyDescent="0.25">
      <c r="A17" t="s">
        <v>1047</v>
      </c>
      <c r="B17" t="str">
        <f>VLOOKUP(A17,'1st expert'!$A$1:$H$144,8,0)</f>
        <v>Conceptual</v>
      </c>
      <c r="C17" t="str">
        <f>VLOOKUP(A17,'2nd expert'!$A$1:$F$144,3,0)</f>
        <v>Properties</v>
      </c>
      <c r="D17" t="str">
        <f>VLOOKUP(A17,'3rd expert'!$A$1:$E$144,3,0)</f>
        <v>Properties</v>
      </c>
      <c r="E17">
        <f t="shared" si="1"/>
        <v>0</v>
      </c>
      <c r="F17">
        <f t="shared" si="2"/>
        <v>0</v>
      </c>
      <c r="G17">
        <f t="shared" si="3"/>
        <v>0</v>
      </c>
      <c r="H17">
        <f t="shared" si="4"/>
        <v>0</v>
      </c>
      <c r="I17">
        <f>IF(_xlfn.IFNA(VLOOKUP(A17,Results_classifier!A:A,1,0),0)=A17,1,0)</f>
        <v>0</v>
      </c>
      <c r="J17">
        <f t="shared" si="5"/>
        <v>0</v>
      </c>
      <c r="K17">
        <f t="shared" si="6"/>
        <v>1</v>
      </c>
      <c r="L17">
        <f t="shared" si="7"/>
        <v>0</v>
      </c>
      <c r="M17">
        <f t="shared" si="8"/>
        <v>0</v>
      </c>
    </row>
    <row r="18" spans="1:13" x14ac:dyDescent="0.25">
      <c r="A18" t="s">
        <v>1048</v>
      </c>
      <c r="B18" t="str">
        <f>VLOOKUP(A18,'1st expert'!$A$1:$H$144,8,0)</f>
        <v>Conceptual</v>
      </c>
      <c r="C18" t="str">
        <f>VLOOKUP(A18,'2nd expert'!$A$1:$F$144,3,0)</f>
        <v>Properties</v>
      </c>
      <c r="D18" t="str">
        <f>VLOOKUP(A18,'3rd expert'!$A$1:$E$144,3,0)</f>
        <v>Conceptual</v>
      </c>
      <c r="E18">
        <f t="shared" si="1"/>
        <v>0</v>
      </c>
      <c r="F18">
        <f t="shared" si="2"/>
        <v>0</v>
      </c>
      <c r="G18">
        <f t="shared" si="3"/>
        <v>0</v>
      </c>
      <c r="H18">
        <f t="shared" si="4"/>
        <v>0</v>
      </c>
      <c r="I18">
        <f>IF(_xlfn.IFNA(VLOOKUP(A18,Results_classifier!A:A,1,0),0)=A18,1,0)</f>
        <v>0</v>
      </c>
      <c r="J18">
        <f t="shared" si="5"/>
        <v>0</v>
      </c>
      <c r="K18">
        <f t="shared" si="6"/>
        <v>1</v>
      </c>
      <c r="L18">
        <f t="shared" si="7"/>
        <v>0</v>
      </c>
      <c r="M18">
        <f t="shared" si="8"/>
        <v>0</v>
      </c>
    </row>
    <row r="19" spans="1:13" x14ac:dyDescent="0.25">
      <c r="A19" t="s">
        <v>1049</v>
      </c>
      <c r="B19" t="str">
        <f>VLOOKUP(A19,'1st expert'!$A$1:$H$144,8,0)</f>
        <v>Conceptual</v>
      </c>
      <c r="C19" t="str">
        <f>VLOOKUP(A19,'2nd expert'!$A$1:$F$144,3,0)</f>
        <v>Status</v>
      </c>
      <c r="D19" t="str">
        <f>VLOOKUP(A19,'3rd expert'!$A$1:$E$144,3,0)</f>
        <v>Properties</v>
      </c>
      <c r="E19">
        <f t="shared" si="1"/>
        <v>0</v>
      </c>
      <c r="F19">
        <f t="shared" si="2"/>
        <v>0</v>
      </c>
      <c r="G19">
        <f t="shared" si="3"/>
        <v>0</v>
      </c>
      <c r="H19">
        <f t="shared" si="4"/>
        <v>0</v>
      </c>
      <c r="I19">
        <f>IF(_xlfn.IFNA(VLOOKUP(A19,Results_classifier!A:A,1,0),0)=A19,1,0)</f>
        <v>0</v>
      </c>
      <c r="J19">
        <f t="shared" si="5"/>
        <v>0</v>
      </c>
      <c r="K19">
        <f t="shared" si="6"/>
        <v>1</v>
      </c>
      <c r="L19">
        <f t="shared" si="7"/>
        <v>0</v>
      </c>
      <c r="M19">
        <f t="shared" si="8"/>
        <v>0</v>
      </c>
    </row>
    <row r="20" spans="1:13" x14ac:dyDescent="0.25">
      <c r="A20" t="s">
        <v>1050</v>
      </c>
      <c r="B20" t="str">
        <f>VLOOKUP(A20,'1st expert'!$A$1:$H$144,8,0)</f>
        <v>Conceptual</v>
      </c>
      <c r="C20" t="str">
        <f>VLOOKUP(A20,'2nd expert'!$A$1:$F$144,3,0)</f>
        <v>Status</v>
      </c>
      <c r="D20" t="str">
        <f>VLOOKUP(A20,'3rd expert'!$A$1:$E$144,3,0)</f>
        <v>Results</v>
      </c>
      <c r="E20">
        <f t="shared" si="1"/>
        <v>0</v>
      </c>
      <c r="F20">
        <f t="shared" si="2"/>
        <v>0</v>
      </c>
      <c r="G20">
        <f t="shared" si="3"/>
        <v>1</v>
      </c>
      <c r="H20">
        <f t="shared" si="4"/>
        <v>0</v>
      </c>
      <c r="I20">
        <f>IF(_xlfn.IFNA(VLOOKUP(A20,Results_classifier!A:A,1,0),0)=A20,1,0)</f>
        <v>0</v>
      </c>
      <c r="J20">
        <f t="shared" si="5"/>
        <v>0</v>
      </c>
      <c r="K20">
        <f t="shared" si="6"/>
        <v>1</v>
      </c>
      <c r="L20">
        <f t="shared" si="7"/>
        <v>0</v>
      </c>
      <c r="M20">
        <f t="shared" si="8"/>
        <v>0</v>
      </c>
    </row>
    <row r="21" spans="1:13" x14ac:dyDescent="0.25">
      <c r="A21" t="s">
        <v>1050</v>
      </c>
      <c r="B21" t="str">
        <f>VLOOKUP(A21,'1st expert'!$A$1:$H$144,8,0)</f>
        <v>Conceptual</v>
      </c>
      <c r="C21" t="str">
        <f>VLOOKUP(A21,'2nd expert'!$A$1:$F$144,3,0)</f>
        <v>Status</v>
      </c>
      <c r="D21" t="str">
        <f>VLOOKUP(A21,'3rd expert'!$A$1:$E$144,3,0)</f>
        <v>Results</v>
      </c>
      <c r="E21">
        <f t="shared" si="1"/>
        <v>0</v>
      </c>
      <c r="F21">
        <f t="shared" si="2"/>
        <v>0</v>
      </c>
      <c r="G21">
        <f t="shared" si="3"/>
        <v>1</v>
      </c>
      <c r="H21">
        <f t="shared" si="4"/>
        <v>0</v>
      </c>
      <c r="I21">
        <f>IF(_xlfn.IFNA(VLOOKUP(A21,Results_classifier!A:A,1,0),0)=A21,1,0)</f>
        <v>0</v>
      </c>
      <c r="J21">
        <f t="shared" si="5"/>
        <v>0</v>
      </c>
      <c r="K21">
        <f t="shared" si="6"/>
        <v>1</v>
      </c>
      <c r="L21">
        <f t="shared" si="7"/>
        <v>0</v>
      </c>
      <c r="M21">
        <f t="shared" si="8"/>
        <v>0</v>
      </c>
    </row>
    <row r="22" spans="1:13" x14ac:dyDescent="0.25">
      <c r="A22" t="s">
        <v>1051</v>
      </c>
      <c r="B22" t="str">
        <f>VLOOKUP(A22,'1st expert'!$A$1:$H$144,8,0)</f>
        <v>Operation</v>
      </c>
      <c r="C22" t="str">
        <f>VLOOKUP(A22,'2nd expert'!$A$1:$F$144,3,0)</f>
        <v>Operation</v>
      </c>
      <c r="D22" t="str">
        <f>VLOOKUP(A22,'3rd expert'!$A$1:$E$144,3,0)</f>
        <v>Operation</v>
      </c>
      <c r="E22">
        <f t="shared" si="1"/>
        <v>0</v>
      </c>
      <c r="F22">
        <f t="shared" si="2"/>
        <v>0</v>
      </c>
      <c r="G22">
        <f t="shared" si="3"/>
        <v>0</v>
      </c>
      <c r="H22">
        <f t="shared" si="4"/>
        <v>0</v>
      </c>
      <c r="I22">
        <f>IF(_xlfn.IFNA(VLOOKUP(A22,Results_classifier!A:A,1,0),0)=A22,1,0)</f>
        <v>0</v>
      </c>
      <c r="J22">
        <f t="shared" si="5"/>
        <v>0</v>
      </c>
      <c r="K22">
        <f t="shared" si="6"/>
        <v>1</v>
      </c>
      <c r="L22">
        <f t="shared" si="7"/>
        <v>0</v>
      </c>
      <c r="M22">
        <f t="shared" si="8"/>
        <v>0</v>
      </c>
    </row>
    <row r="23" spans="1:13" x14ac:dyDescent="0.25">
      <c r="A23" t="s">
        <v>1052</v>
      </c>
      <c r="B23" t="str">
        <f>VLOOKUP(A23,'1st expert'!$A$1:$H$144,8,0)</f>
        <v>Conceptual</v>
      </c>
      <c r="C23" t="str">
        <f>VLOOKUP(A23,'2nd expert'!$A$1:$F$144,3,0)</f>
        <v>Properties</v>
      </c>
      <c r="D23" t="str">
        <f>VLOOKUP(A23,'3rd expert'!$A$1:$E$144,3,0)</f>
        <v>Conceptual</v>
      </c>
      <c r="E23">
        <f t="shared" si="1"/>
        <v>0</v>
      </c>
      <c r="F23">
        <f t="shared" si="2"/>
        <v>0</v>
      </c>
      <c r="G23">
        <f t="shared" si="3"/>
        <v>0</v>
      </c>
      <c r="H23">
        <f t="shared" si="4"/>
        <v>0</v>
      </c>
      <c r="I23">
        <f>IF(_xlfn.IFNA(VLOOKUP(A23,Results_classifier!A:A,1,0),0)=A23,1,0)</f>
        <v>0</v>
      </c>
      <c r="J23">
        <f t="shared" si="5"/>
        <v>0</v>
      </c>
      <c r="K23">
        <f t="shared" si="6"/>
        <v>1</v>
      </c>
      <c r="L23">
        <f t="shared" si="7"/>
        <v>0</v>
      </c>
      <c r="M23">
        <f t="shared" si="8"/>
        <v>0</v>
      </c>
    </row>
    <row r="24" spans="1:13" x14ac:dyDescent="0.25">
      <c r="A24" t="s">
        <v>1053</v>
      </c>
      <c r="B24" t="str">
        <f>VLOOKUP(A24,'1st expert'!$A$1:$H$144,8,0)</f>
        <v>Properties</v>
      </c>
      <c r="C24" t="str">
        <f>VLOOKUP(A24,'2nd expert'!$A$1:$F$144,3,0)</f>
        <v>Properties</v>
      </c>
      <c r="D24" t="str">
        <f>VLOOKUP(A24,'3rd expert'!$A$1:$E$144,3,0)</f>
        <v>Properties</v>
      </c>
      <c r="E24">
        <f t="shared" si="1"/>
        <v>0</v>
      </c>
      <c r="F24">
        <f t="shared" si="2"/>
        <v>0</v>
      </c>
      <c r="G24">
        <f t="shared" si="3"/>
        <v>0</v>
      </c>
      <c r="H24">
        <f t="shared" si="4"/>
        <v>0</v>
      </c>
      <c r="I24">
        <f>IF(_xlfn.IFNA(VLOOKUP(A24,Results_classifier!A:A,1,0),0)=A24,1,0)</f>
        <v>0</v>
      </c>
      <c r="J24">
        <f t="shared" si="5"/>
        <v>0</v>
      </c>
      <c r="K24">
        <f t="shared" si="6"/>
        <v>1</v>
      </c>
      <c r="L24">
        <f t="shared" si="7"/>
        <v>0</v>
      </c>
      <c r="M24">
        <f t="shared" si="8"/>
        <v>0</v>
      </c>
    </row>
    <row r="25" spans="1:13" x14ac:dyDescent="0.25">
      <c r="A25" t="s">
        <v>1054</v>
      </c>
      <c r="B25" t="str">
        <f>VLOOKUP(A25,'1st expert'!$A$1:$H$144,8,0)</f>
        <v>Conceptual</v>
      </c>
      <c r="C25" t="str">
        <f>VLOOKUP(A25,'2nd expert'!$A$1:$F$144,3,0)</f>
        <v>Properties</v>
      </c>
      <c r="D25" t="str">
        <f>VLOOKUP(A25,'3rd expert'!$A$1:$E$144,3,0)</f>
        <v>Conceptual</v>
      </c>
      <c r="E25">
        <f t="shared" si="1"/>
        <v>0</v>
      </c>
      <c r="F25">
        <f t="shared" si="2"/>
        <v>0</v>
      </c>
      <c r="G25">
        <f t="shared" si="3"/>
        <v>0</v>
      </c>
      <c r="H25">
        <f t="shared" si="4"/>
        <v>0</v>
      </c>
      <c r="I25">
        <f>IF(_xlfn.IFNA(VLOOKUP(A25,Results_classifier!A:A,1,0),0)=A25,1,0)</f>
        <v>0</v>
      </c>
      <c r="J25">
        <f t="shared" si="5"/>
        <v>0</v>
      </c>
      <c r="K25">
        <f t="shared" si="6"/>
        <v>1</v>
      </c>
      <c r="L25">
        <f t="shared" si="7"/>
        <v>0</v>
      </c>
      <c r="M25">
        <f t="shared" si="8"/>
        <v>0</v>
      </c>
    </row>
    <row r="26" spans="1:13" x14ac:dyDescent="0.25">
      <c r="A26" t="s">
        <v>1055</v>
      </c>
      <c r="B26" t="str">
        <f>VLOOKUP(A26,'1st expert'!$A$1:$H$144,8,0)</f>
        <v>Conceptual</v>
      </c>
      <c r="C26" t="str">
        <f>VLOOKUP(A26,'2nd expert'!$A$1:$F$144,3,0)</f>
        <v>Properties</v>
      </c>
      <c r="D26" t="str">
        <f>VLOOKUP(A26,'3rd expert'!$A$1:$E$144,3,0)</f>
        <v>Properties</v>
      </c>
      <c r="E26">
        <f t="shared" si="1"/>
        <v>0</v>
      </c>
      <c r="F26">
        <f t="shared" si="2"/>
        <v>0</v>
      </c>
      <c r="G26">
        <f t="shared" si="3"/>
        <v>0</v>
      </c>
      <c r="H26">
        <f t="shared" si="4"/>
        <v>0</v>
      </c>
      <c r="I26">
        <f>IF(_xlfn.IFNA(VLOOKUP(A26,Results_classifier!A:A,1,0),0)=A26,1,0)</f>
        <v>0</v>
      </c>
      <c r="J26">
        <f t="shared" si="5"/>
        <v>0</v>
      </c>
      <c r="K26">
        <f t="shared" si="6"/>
        <v>1</v>
      </c>
      <c r="L26">
        <f t="shared" si="7"/>
        <v>0</v>
      </c>
      <c r="M26">
        <f t="shared" si="8"/>
        <v>0</v>
      </c>
    </row>
    <row r="27" spans="1:13" x14ac:dyDescent="0.25">
      <c r="A27" t="s">
        <v>1056</v>
      </c>
      <c r="B27" t="str">
        <f>VLOOKUP(A27,'1st expert'!$A$1:$H$144,8,0)</f>
        <v>Properties</v>
      </c>
      <c r="C27" t="str">
        <f>VLOOKUP(A27,'2nd expert'!$A$1:$F$144,3,0)</f>
        <v>Properties</v>
      </c>
      <c r="D27" t="str">
        <f>VLOOKUP(A27,'3rd expert'!$A$1:$E$144,3,0)</f>
        <v>Properties</v>
      </c>
      <c r="E27">
        <f t="shared" si="1"/>
        <v>0</v>
      </c>
      <c r="F27">
        <f t="shared" si="2"/>
        <v>0</v>
      </c>
      <c r="G27">
        <f t="shared" si="3"/>
        <v>0</v>
      </c>
      <c r="H27">
        <f t="shared" si="4"/>
        <v>0</v>
      </c>
      <c r="I27">
        <f>IF(_xlfn.IFNA(VLOOKUP(A27,Results_classifier!A:A,1,0),0)=A27,1,0)</f>
        <v>0</v>
      </c>
      <c r="J27">
        <f t="shared" si="5"/>
        <v>0</v>
      </c>
      <c r="K27">
        <f t="shared" si="6"/>
        <v>1</v>
      </c>
      <c r="L27">
        <f t="shared" si="7"/>
        <v>0</v>
      </c>
      <c r="M27">
        <f t="shared" si="8"/>
        <v>0</v>
      </c>
    </row>
    <row r="28" spans="1:13" x14ac:dyDescent="0.25">
      <c r="A28" t="s">
        <v>1057</v>
      </c>
      <c r="B28" t="str">
        <f>VLOOKUP(A28,'1st expert'!$A$1:$H$144,8,0)</f>
        <v>Array; Results</v>
      </c>
      <c r="C28" t="str">
        <f>VLOOKUP(A28,'2nd expert'!$A$1:$F$144,3,0)</f>
        <v>Array;Results</v>
      </c>
      <c r="D28" t="str">
        <f>VLOOKUP(A28,'3rd expert'!$A$1:$E$144,3,0)</f>
        <v>Results</v>
      </c>
      <c r="E28">
        <f t="shared" si="1"/>
        <v>1</v>
      </c>
      <c r="F28">
        <f t="shared" si="2"/>
        <v>1</v>
      </c>
      <c r="G28">
        <f t="shared" si="3"/>
        <v>1</v>
      </c>
      <c r="H28">
        <f t="shared" si="4"/>
        <v>1</v>
      </c>
      <c r="I28">
        <f>IF(_xlfn.IFNA(VLOOKUP(A28,Results_classifier!A:A,1,0),0)=A28,1,0)</f>
        <v>1</v>
      </c>
      <c r="J28">
        <f t="shared" si="5"/>
        <v>1</v>
      </c>
      <c r="K28">
        <f t="shared" si="6"/>
        <v>0</v>
      </c>
      <c r="L28">
        <f t="shared" si="7"/>
        <v>0</v>
      </c>
      <c r="M28">
        <f t="shared" si="8"/>
        <v>0</v>
      </c>
    </row>
    <row r="29" spans="1:13" x14ac:dyDescent="0.25">
      <c r="A29" t="s">
        <v>1058</v>
      </c>
      <c r="B29" t="str">
        <f>VLOOKUP(A29,'1st expert'!$A$1:$H$144,8,0)</f>
        <v>Properties</v>
      </c>
      <c r="C29" t="str">
        <f>VLOOKUP(A29,'2nd expert'!$A$1:$F$144,3,0)</f>
        <v>Properties</v>
      </c>
      <c r="D29" t="str">
        <f>VLOOKUP(A29,'3rd expert'!$A$1:$E$144,3,0)</f>
        <v>Status</v>
      </c>
      <c r="E29">
        <f t="shared" si="1"/>
        <v>0</v>
      </c>
      <c r="F29">
        <f t="shared" si="2"/>
        <v>0</v>
      </c>
      <c r="G29">
        <f t="shared" si="3"/>
        <v>0</v>
      </c>
      <c r="H29">
        <f t="shared" si="4"/>
        <v>0</v>
      </c>
      <c r="I29">
        <f>IF(_xlfn.IFNA(VLOOKUP(A29,Results_classifier!A:A,1,0),0)=A29,1,0)</f>
        <v>0</v>
      </c>
      <c r="J29">
        <f t="shared" si="5"/>
        <v>0</v>
      </c>
      <c r="K29">
        <f t="shared" si="6"/>
        <v>1</v>
      </c>
      <c r="L29">
        <f t="shared" si="7"/>
        <v>0</v>
      </c>
      <c r="M29">
        <f t="shared" si="8"/>
        <v>0</v>
      </c>
    </row>
    <row r="30" spans="1:13" x14ac:dyDescent="0.25">
      <c r="A30" t="s">
        <v>1059</v>
      </c>
      <c r="B30" t="str">
        <f>VLOOKUP(A30,'1st expert'!$A$1:$H$144,8,0)</f>
        <v>Results</v>
      </c>
      <c r="C30" t="str">
        <f>VLOOKUP(A30,'2nd expert'!$A$1:$F$144,3,0)</f>
        <v>Result;Status</v>
      </c>
      <c r="D30" t="str">
        <f>VLOOKUP(A30,'3rd expert'!$A$1:$E$144,3,0)</f>
        <v>Results</v>
      </c>
      <c r="E30">
        <f t="shared" si="1"/>
        <v>1</v>
      </c>
      <c r="F30">
        <f t="shared" si="2"/>
        <v>1</v>
      </c>
      <c r="G30">
        <f t="shared" si="3"/>
        <v>1</v>
      </c>
      <c r="H30">
        <f t="shared" si="4"/>
        <v>1</v>
      </c>
      <c r="I30">
        <f>IF(_xlfn.IFNA(VLOOKUP(A30,Results_classifier!A:A,1,0),0)=A30,1,0)</f>
        <v>0</v>
      </c>
      <c r="J30">
        <f t="shared" si="5"/>
        <v>0</v>
      </c>
      <c r="K30">
        <f t="shared" si="6"/>
        <v>0</v>
      </c>
      <c r="L30">
        <f t="shared" si="7"/>
        <v>0</v>
      </c>
      <c r="M30">
        <f t="shared" si="8"/>
        <v>1</v>
      </c>
    </row>
    <row r="31" spans="1:13" x14ac:dyDescent="0.25">
      <c r="A31" t="s">
        <v>1060</v>
      </c>
      <c r="B31" t="str">
        <f>VLOOKUP(A31,'1st expert'!$A$1:$H$144,8,0)</f>
        <v>Conceptual</v>
      </c>
      <c r="C31" t="str">
        <f>VLOOKUP(A31,'2nd expert'!$A$1:$F$144,3,0)</f>
        <v>Array</v>
      </c>
      <c r="D31" t="str">
        <f>VLOOKUP(A31,'3rd expert'!$A$1:$E$144,3,0)</f>
        <v>Conceptual</v>
      </c>
      <c r="E31">
        <f t="shared" si="1"/>
        <v>0</v>
      </c>
      <c r="F31">
        <f t="shared" si="2"/>
        <v>0</v>
      </c>
      <c r="G31">
        <f t="shared" si="3"/>
        <v>0</v>
      </c>
      <c r="H31">
        <f t="shared" si="4"/>
        <v>0</v>
      </c>
      <c r="I31">
        <f>IF(_xlfn.IFNA(VLOOKUP(A31,Results_classifier!A:A,1,0),0)=A31,1,0)</f>
        <v>0</v>
      </c>
      <c r="J31">
        <f t="shared" si="5"/>
        <v>0</v>
      </c>
      <c r="K31">
        <f t="shared" si="6"/>
        <v>1</v>
      </c>
      <c r="L31">
        <f t="shared" si="7"/>
        <v>0</v>
      </c>
      <c r="M31">
        <f t="shared" si="8"/>
        <v>0</v>
      </c>
    </row>
    <row r="32" spans="1:13" x14ac:dyDescent="0.25">
      <c r="A32" t="s">
        <v>1061</v>
      </c>
      <c r="B32" t="str">
        <f>VLOOKUP(A32,'1st expert'!$A$1:$H$144,8,0)</f>
        <v>Conceptual</v>
      </c>
      <c r="C32" t="str">
        <f>VLOOKUP(A32,'2nd expert'!$A$1:$F$144,3,0)</f>
        <v>Properties</v>
      </c>
      <c r="D32" t="str">
        <f>VLOOKUP(A32,'3rd expert'!$A$1:$E$144,3,0)</f>
        <v>Conceptual</v>
      </c>
      <c r="E32">
        <f t="shared" si="1"/>
        <v>0</v>
      </c>
      <c r="F32">
        <f t="shared" si="2"/>
        <v>0</v>
      </c>
      <c r="G32">
        <f t="shared" si="3"/>
        <v>0</v>
      </c>
      <c r="H32">
        <f t="shared" si="4"/>
        <v>0</v>
      </c>
      <c r="I32">
        <f>IF(_xlfn.IFNA(VLOOKUP(A32,Results_classifier!A:A,1,0),0)=A32,1,0)</f>
        <v>0</v>
      </c>
      <c r="J32">
        <f t="shared" si="5"/>
        <v>0</v>
      </c>
      <c r="K32">
        <f t="shared" si="6"/>
        <v>1</v>
      </c>
      <c r="L32">
        <f t="shared" si="7"/>
        <v>0</v>
      </c>
      <c r="M32">
        <f t="shared" si="8"/>
        <v>0</v>
      </c>
    </row>
    <row r="33" spans="1:13" x14ac:dyDescent="0.25">
      <c r="A33" t="s">
        <v>1061</v>
      </c>
      <c r="B33" t="str">
        <f>VLOOKUP(A33,'1st expert'!$A$1:$H$144,8,0)</f>
        <v>Conceptual</v>
      </c>
      <c r="C33" t="str">
        <f>VLOOKUP(A33,'2nd expert'!$A$1:$F$144,3,0)</f>
        <v>Properties</v>
      </c>
      <c r="D33" t="str">
        <f>VLOOKUP(A33,'3rd expert'!$A$1:$E$144,3,0)</f>
        <v>Conceptual</v>
      </c>
      <c r="E33">
        <f t="shared" si="1"/>
        <v>0</v>
      </c>
      <c r="F33">
        <f t="shared" si="2"/>
        <v>0</v>
      </c>
      <c r="G33">
        <f t="shared" si="3"/>
        <v>0</v>
      </c>
      <c r="H33">
        <f t="shared" si="4"/>
        <v>0</v>
      </c>
      <c r="I33">
        <f>IF(_xlfn.IFNA(VLOOKUP(A33,Results_classifier!A:A,1,0),0)=A33,1,0)</f>
        <v>0</v>
      </c>
      <c r="J33">
        <f t="shared" si="5"/>
        <v>0</v>
      </c>
      <c r="K33">
        <f t="shared" si="6"/>
        <v>1</v>
      </c>
      <c r="L33">
        <f t="shared" si="7"/>
        <v>0</v>
      </c>
      <c r="M33">
        <f t="shared" si="8"/>
        <v>0</v>
      </c>
    </row>
    <row r="34" spans="1:13" x14ac:dyDescent="0.25">
      <c r="A34" t="s">
        <v>1062</v>
      </c>
      <c r="B34" t="str">
        <f>VLOOKUP(A34,'1st expert'!$A$1:$H$144,8,0)</f>
        <v>Conceptual</v>
      </c>
      <c r="C34" t="str">
        <f>VLOOKUP(A34,'2nd expert'!$A$1:$F$144,3,0)</f>
        <v>Properties</v>
      </c>
      <c r="D34" t="str">
        <f>VLOOKUP(A34,'3rd expert'!$A$1:$E$144,3,0)</f>
        <v>Conceptual</v>
      </c>
      <c r="E34">
        <f t="shared" si="1"/>
        <v>0</v>
      </c>
      <c r="F34">
        <f t="shared" si="2"/>
        <v>0</v>
      </c>
      <c r="G34">
        <f t="shared" si="3"/>
        <v>0</v>
      </c>
      <c r="H34">
        <f t="shared" si="4"/>
        <v>0</v>
      </c>
      <c r="I34">
        <f>IF(_xlfn.IFNA(VLOOKUP(A34,Results_classifier!A:A,1,0),0)=A34,1,0)</f>
        <v>0</v>
      </c>
      <c r="J34">
        <f t="shared" si="5"/>
        <v>0</v>
      </c>
      <c r="K34">
        <f t="shared" si="6"/>
        <v>1</v>
      </c>
      <c r="L34">
        <f t="shared" si="7"/>
        <v>0</v>
      </c>
      <c r="M34">
        <f t="shared" si="8"/>
        <v>0</v>
      </c>
    </row>
    <row r="35" spans="1:13" x14ac:dyDescent="0.25">
      <c r="A35" t="s">
        <v>1063</v>
      </c>
      <c r="B35" t="str">
        <f>VLOOKUP(A35,'1st expert'!$A$1:$H$144,8,0)</f>
        <v>Conceptual</v>
      </c>
      <c r="C35" t="str">
        <f>VLOOKUP(A35,'2nd expert'!$A$1:$F$144,3,0)</f>
        <v>Properties</v>
      </c>
      <c r="D35" t="str">
        <f>VLOOKUP(A35,'3rd expert'!$A$1:$E$144,3,0)</f>
        <v>Conceptual</v>
      </c>
      <c r="E35">
        <f t="shared" si="1"/>
        <v>0</v>
      </c>
      <c r="F35">
        <f t="shared" si="2"/>
        <v>0</v>
      </c>
      <c r="G35">
        <f t="shared" si="3"/>
        <v>0</v>
      </c>
      <c r="H35">
        <f t="shared" si="4"/>
        <v>0</v>
      </c>
      <c r="I35">
        <f>IF(_xlfn.IFNA(VLOOKUP(A35,Results_classifier!A:A,1,0),0)=A35,1,0)</f>
        <v>0</v>
      </c>
      <c r="J35">
        <f t="shared" si="5"/>
        <v>0</v>
      </c>
      <c r="K35">
        <f t="shared" si="6"/>
        <v>1</v>
      </c>
      <c r="L35">
        <f t="shared" si="7"/>
        <v>0</v>
      </c>
      <c r="M35">
        <f t="shared" si="8"/>
        <v>0</v>
      </c>
    </row>
    <row r="36" spans="1:13" x14ac:dyDescent="0.25">
      <c r="A36" t="s">
        <v>1064</v>
      </c>
      <c r="B36" t="str">
        <f>VLOOKUP(A36,'1st expert'!$A$1:$H$144,8,0)</f>
        <v>Array; Results</v>
      </c>
      <c r="C36" t="str">
        <f>VLOOKUP(A36,'2nd expert'!$A$1:$F$144,3,0)</f>
        <v>Array;Results</v>
      </c>
      <c r="D36" t="str">
        <f>VLOOKUP(A36,'3rd expert'!$A$1:$E$144,3,0)</f>
        <v>Results</v>
      </c>
      <c r="E36">
        <f t="shared" si="1"/>
        <v>1</v>
      </c>
      <c r="F36">
        <f t="shared" si="2"/>
        <v>1</v>
      </c>
      <c r="G36">
        <f t="shared" si="3"/>
        <v>1</v>
      </c>
      <c r="H36">
        <f t="shared" si="4"/>
        <v>1</v>
      </c>
      <c r="I36">
        <f>IF(_xlfn.IFNA(VLOOKUP(A36,Results_classifier!A:A,1,0),0)=A36,1,0)</f>
        <v>1</v>
      </c>
      <c r="J36">
        <f t="shared" si="5"/>
        <v>1</v>
      </c>
      <c r="K36">
        <f t="shared" si="6"/>
        <v>0</v>
      </c>
      <c r="L36">
        <f t="shared" si="7"/>
        <v>0</v>
      </c>
      <c r="M36">
        <f t="shared" si="8"/>
        <v>0</v>
      </c>
    </row>
    <row r="37" spans="1:13" x14ac:dyDescent="0.25">
      <c r="A37" t="s">
        <v>1059</v>
      </c>
      <c r="B37" t="str">
        <f>VLOOKUP(A37,'1st expert'!$A$1:$H$144,8,0)</f>
        <v>Results</v>
      </c>
      <c r="C37" t="str">
        <f>VLOOKUP(A37,'2nd expert'!$A$1:$F$144,3,0)</f>
        <v>Result;Status</v>
      </c>
      <c r="D37" t="str">
        <f>VLOOKUP(A37,'3rd expert'!$A$1:$E$144,3,0)</f>
        <v>Results</v>
      </c>
      <c r="E37">
        <f t="shared" si="1"/>
        <v>1</v>
      </c>
      <c r="F37">
        <f t="shared" si="2"/>
        <v>1</v>
      </c>
      <c r="G37">
        <f t="shared" si="3"/>
        <v>1</v>
      </c>
      <c r="H37">
        <f t="shared" si="4"/>
        <v>1</v>
      </c>
      <c r="I37">
        <f>IF(_xlfn.IFNA(VLOOKUP(A37,Results_classifier!A:A,1,0),0)=A37,1,0)</f>
        <v>0</v>
      </c>
      <c r="J37">
        <f t="shared" si="5"/>
        <v>0</v>
      </c>
      <c r="K37">
        <f t="shared" si="6"/>
        <v>0</v>
      </c>
      <c r="L37">
        <f t="shared" si="7"/>
        <v>0</v>
      </c>
      <c r="M37">
        <f t="shared" si="8"/>
        <v>1</v>
      </c>
    </row>
    <row r="38" spans="1:13" x14ac:dyDescent="0.25">
      <c r="A38" t="s">
        <v>1065</v>
      </c>
      <c r="B38" t="str">
        <f>VLOOKUP(A38,'1st expert'!$A$1:$H$144,8,0)</f>
        <v>Conceptual</v>
      </c>
      <c r="C38" t="str">
        <f>VLOOKUP(A38,'2nd expert'!$A$1:$F$144,3,0)</f>
        <v>Operation;Result</v>
      </c>
      <c r="D38" t="str">
        <f>VLOOKUP(A38,'3rd expert'!$A$1:$E$144,3,0)</f>
        <v>Results</v>
      </c>
      <c r="E38">
        <f t="shared" si="1"/>
        <v>0</v>
      </c>
      <c r="F38">
        <f t="shared" si="2"/>
        <v>1</v>
      </c>
      <c r="G38">
        <f t="shared" si="3"/>
        <v>1</v>
      </c>
      <c r="H38">
        <f t="shared" si="4"/>
        <v>1</v>
      </c>
      <c r="I38">
        <f>IF(_xlfn.IFNA(VLOOKUP(A38,Results_classifier!A:A,1,0),0)=A38,1,0)</f>
        <v>0</v>
      </c>
      <c r="J38">
        <f t="shared" si="5"/>
        <v>0</v>
      </c>
      <c r="K38">
        <f t="shared" si="6"/>
        <v>0</v>
      </c>
      <c r="L38">
        <f t="shared" si="7"/>
        <v>0</v>
      </c>
      <c r="M38">
        <f t="shared" si="8"/>
        <v>1</v>
      </c>
    </row>
    <row r="39" spans="1:13" x14ac:dyDescent="0.25">
      <c r="A39" t="s">
        <v>1066</v>
      </c>
      <c r="B39" t="str">
        <f>VLOOKUP(A39,'1st expert'!$A$1:$H$144,8,0)</f>
        <v>Conceptual</v>
      </c>
      <c r="C39" t="str">
        <f>VLOOKUP(A39,'2nd expert'!$A$1:$F$144,3,0)</f>
        <v>Conceptual</v>
      </c>
      <c r="D39" t="str">
        <f>VLOOKUP(A39,'3rd expert'!$A$1:$E$144,3,0)</f>
        <v>Conceptual</v>
      </c>
      <c r="E39">
        <f t="shared" si="1"/>
        <v>0</v>
      </c>
      <c r="F39">
        <f t="shared" si="2"/>
        <v>0</v>
      </c>
      <c r="G39">
        <f t="shared" si="3"/>
        <v>0</v>
      </c>
      <c r="H39">
        <f t="shared" si="4"/>
        <v>0</v>
      </c>
      <c r="I39">
        <f>IF(_xlfn.IFNA(VLOOKUP(A39,Results_classifier!A:A,1,0),0)=A39,1,0)</f>
        <v>0</v>
      </c>
      <c r="J39">
        <f t="shared" si="5"/>
        <v>0</v>
      </c>
      <c r="K39">
        <f t="shared" si="6"/>
        <v>1</v>
      </c>
      <c r="L39">
        <f t="shared" si="7"/>
        <v>0</v>
      </c>
      <c r="M39">
        <f t="shared" si="8"/>
        <v>0</v>
      </c>
    </row>
    <row r="40" spans="1:13" x14ac:dyDescent="0.25">
      <c r="A40" t="s">
        <v>1067</v>
      </c>
      <c r="B40" t="str">
        <f>VLOOKUP(A40,'1st expert'!$A$1:$H$144,8,0)</f>
        <v>Conceptual</v>
      </c>
      <c r="C40" t="str">
        <f>VLOOKUP(A40,'2nd expert'!$A$1:$F$144,3,0)</f>
        <v>Conceptual</v>
      </c>
      <c r="D40" t="str">
        <f>VLOOKUP(A40,'3rd expert'!$A$1:$E$144,3,0)</f>
        <v>Conceptual</v>
      </c>
      <c r="E40">
        <f t="shared" si="1"/>
        <v>0</v>
      </c>
      <c r="F40">
        <f t="shared" si="2"/>
        <v>0</v>
      </c>
      <c r="G40">
        <f t="shared" si="3"/>
        <v>0</v>
      </c>
      <c r="H40">
        <f t="shared" si="4"/>
        <v>0</v>
      </c>
      <c r="I40">
        <f>IF(_xlfn.IFNA(VLOOKUP(A40,Results_classifier!A:A,1,0),0)=A40,1,0)</f>
        <v>0</v>
      </c>
      <c r="J40">
        <f t="shared" si="5"/>
        <v>0</v>
      </c>
      <c r="K40">
        <f t="shared" si="6"/>
        <v>1</v>
      </c>
      <c r="L40">
        <f t="shared" si="7"/>
        <v>0</v>
      </c>
      <c r="M40">
        <f t="shared" si="8"/>
        <v>0</v>
      </c>
    </row>
    <row r="41" spans="1:13" x14ac:dyDescent="0.25">
      <c r="A41" t="s">
        <v>1068</v>
      </c>
      <c r="B41" t="str">
        <f>VLOOKUP(A41,'1st expert'!$A$1:$H$144,8,0)</f>
        <v>Array; Results</v>
      </c>
      <c r="C41" t="str">
        <f>VLOOKUP(A41,'2nd expert'!$A$1:$F$144,3,0)</f>
        <v>Array;Results</v>
      </c>
      <c r="D41" t="str">
        <f>VLOOKUP(A41,'3rd expert'!$A$1:$E$144,3,0)</f>
        <v>Results</v>
      </c>
      <c r="E41">
        <f t="shared" si="1"/>
        <v>1</v>
      </c>
      <c r="F41">
        <f t="shared" si="2"/>
        <v>1</v>
      </c>
      <c r="G41">
        <f t="shared" si="3"/>
        <v>1</v>
      </c>
      <c r="H41">
        <f t="shared" si="4"/>
        <v>1</v>
      </c>
      <c r="I41">
        <f>IF(_xlfn.IFNA(VLOOKUP(A41,Results_classifier!A:A,1,0),0)=A41,1,0)</f>
        <v>0</v>
      </c>
      <c r="J41">
        <f t="shared" si="5"/>
        <v>0</v>
      </c>
      <c r="K41">
        <f t="shared" si="6"/>
        <v>0</v>
      </c>
      <c r="L41">
        <f t="shared" si="7"/>
        <v>0</v>
      </c>
      <c r="M41">
        <f t="shared" si="8"/>
        <v>1</v>
      </c>
    </row>
    <row r="42" spans="1:13" x14ac:dyDescent="0.25">
      <c r="A42" t="s">
        <v>1069</v>
      </c>
      <c r="B42" t="str">
        <f>VLOOKUP(A42,'1st expert'!$A$1:$H$144,8,0)</f>
        <v>Conceptual</v>
      </c>
      <c r="C42" t="str">
        <f>VLOOKUP(A42,'2nd expert'!$A$1:$F$144,3,0)</f>
        <v>Conceptual</v>
      </c>
      <c r="D42" t="str">
        <f>VLOOKUP(A42,'3rd expert'!$A$1:$E$144,3,0)</f>
        <v>Conceptual</v>
      </c>
      <c r="E42">
        <f t="shared" si="1"/>
        <v>0</v>
      </c>
      <c r="F42">
        <f t="shared" si="2"/>
        <v>0</v>
      </c>
      <c r="G42">
        <f t="shared" si="3"/>
        <v>0</v>
      </c>
      <c r="H42">
        <f t="shared" si="4"/>
        <v>0</v>
      </c>
      <c r="I42">
        <f>IF(_xlfn.IFNA(VLOOKUP(A42,Results_classifier!A:A,1,0),0)=A42,1,0)</f>
        <v>0</v>
      </c>
      <c r="J42">
        <f t="shared" si="5"/>
        <v>0</v>
      </c>
      <c r="K42">
        <f t="shared" si="6"/>
        <v>1</v>
      </c>
      <c r="L42">
        <f t="shared" si="7"/>
        <v>0</v>
      </c>
      <c r="M42">
        <f t="shared" si="8"/>
        <v>0</v>
      </c>
    </row>
    <row r="43" spans="1:13" x14ac:dyDescent="0.25">
      <c r="A43" t="s">
        <v>1070</v>
      </c>
      <c r="B43" t="str">
        <f>VLOOKUP(A43,'1st expert'!$A$1:$H$144,8,0)</f>
        <v>Conceptual</v>
      </c>
      <c r="C43" t="str">
        <f>VLOOKUP(A43,'2nd expert'!$A$1:$F$144,3,0)</f>
        <v>Conceptual</v>
      </c>
      <c r="D43" t="str">
        <f>VLOOKUP(A43,'3rd expert'!$A$1:$E$144,3,0)</f>
        <v>Conceptual</v>
      </c>
      <c r="E43">
        <f t="shared" si="1"/>
        <v>0</v>
      </c>
      <c r="F43">
        <f t="shared" si="2"/>
        <v>0</v>
      </c>
      <c r="G43">
        <f t="shared" si="3"/>
        <v>0</v>
      </c>
      <c r="H43">
        <f t="shared" si="4"/>
        <v>0</v>
      </c>
      <c r="I43">
        <f>IF(_xlfn.IFNA(VLOOKUP(A43,Results_classifier!A:A,1,0),0)=A43,1,0)</f>
        <v>0</v>
      </c>
      <c r="J43">
        <f t="shared" si="5"/>
        <v>0</v>
      </c>
      <c r="K43">
        <f t="shared" si="6"/>
        <v>1</v>
      </c>
      <c r="L43">
        <f t="shared" si="7"/>
        <v>0</v>
      </c>
      <c r="M43">
        <f t="shared" si="8"/>
        <v>0</v>
      </c>
    </row>
    <row r="44" spans="1:13" x14ac:dyDescent="0.25">
      <c r="A44" t="s">
        <v>1071</v>
      </c>
      <c r="B44" t="str">
        <f>VLOOKUP(A44,'1st expert'!$A$1:$H$144,8,0)</f>
        <v>Conceptual</v>
      </c>
      <c r="C44" t="str">
        <f>VLOOKUP(A44,'2nd expert'!$A$1:$F$144,3,0)</f>
        <v>Conceptual</v>
      </c>
      <c r="D44" t="str">
        <f>VLOOKUP(A44,'3rd expert'!$A$1:$E$144,3,0)</f>
        <v>Conceptual</v>
      </c>
      <c r="E44">
        <f t="shared" si="1"/>
        <v>0</v>
      </c>
      <c r="F44">
        <f t="shared" si="2"/>
        <v>0</v>
      </c>
      <c r="G44">
        <f t="shared" si="3"/>
        <v>0</v>
      </c>
      <c r="H44">
        <f t="shared" si="4"/>
        <v>0</v>
      </c>
      <c r="I44">
        <f>IF(_xlfn.IFNA(VLOOKUP(A44,Results_classifier!A:A,1,0),0)=A44,1,0)</f>
        <v>0</v>
      </c>
      <c r="J44">
        <f t="shared" si="5"/>
        <v>0</v>
      </c>
      <c r="K44">
        <f t="shared" si="6"/>
        <v>1</v>
      </c>
      <c r="L44">
        <f t="shared" si="7"/>
        <v>0</v>
      </c>
      <c r="M44">
        <f t="shared" si="8"/>
        <v>0</v>
      </c>
    </row>
    <row r="45" spans="1:13" x14ac:dyDescent="0.25">
      <c r="A45" t="s">
        <v>1072</v>
      </c>
      <c r="B45" t="str">
        <f>VLOOKUP(A45,'1st expert'!$A$1:$H$144,8,0)</f>
        <v>Status</v>
      </c>
      <c r="C45" t="str">
        <f>VLOOKUP(A45,'2nd expert'!$A$1:$F$144,3,0)</f>
        <v>Result</v>
      </c>
      <c r="D45" t="str">
        <f>VLOOKUP(A45,'3rd expert'!$A$1:$E$144,3,0)</f>
        <v>Results</v>
      </c>
      <c r="E45">
        <f t="shared" si="1"/>
        <v>0</v>
      </c>
      <c r="F45">
        <f t="shared" si="2"/>
        <v>1</v>
      </c>
      <c r="G45">
        <f t="shared" si="3"/>
        <v>1</v>
      </c>
      <c r="H45">
        <f t="shared" si="4"/>
        <v>1</v>
      </c>
      <c r="I45">
        <f>IF(_xlfn.IFNA(VLOOKUP(A45,Results_classifier!A:A,1,0),0)=A45,1,0)</f>
        <v>0</v>
      </c>
      <c r="J45">
        <f t="shared" si="5"/>
        <v>0</v>
      </c>
      <c r="K45">
        <f t="shared" si="6"/>
        <v>0</v>
      </c>
      <c r="L45">
        <f t="shared" si="7"/>
        <v>0</v>
      </c>
      <c r="M45">
        <f t="shared" si="8"/>
        <v>1</v>
      </c>
    </row>
    <row r="46" spans="1:13" x14ac:dyDescent="0.25">
      <c r="A46" t="s">
        <v>1073</v>
      </c>
      <c r="B46" t="str">
        <f>VLOOKUP(A46,'1st expert'!$A$1:$H$144,8,0)</f>
        <v>Conceptual</v>
      </c>
      <c r="C46" t="str">
        <f>VLOOKUP(A46,'2nd expert'!$A$1:$F$144,3,0)</f>
        <v>Conceptual</v>
      </c>
      <c r="D46" t="str">
        <f>VLOOKUP(A46,'3rd expert'!$A$1:$E$144,3,0)</f>
        <v>Conceptual</v>
      </c>
      <c r="E46">
        <f t="shared" si="1"/>
        <v>0</v>
      </c>
      <c r="F46">
        <f t="shared" si="2"/>
        <v>0</v>
      </c>
      <c r="G46">
        <f t="shared" si="3"/>
        <v>0</v>
      </c>
      <c r="H46">
        <f t="shared" si="4"/>
        <v>0</v>
      </c>
      <c r="I46">
        <f>IF(_xlfn.IFNA(VLOOKUP(A46,Results_classifier!A:A,1,0),0)=A46,1,0)</f>
        <v>0</v>
      </c>
      <c r="J46">
        <f t="shared" si="5"/>
        <v>0</v>
      </c>
      <c r="K46">
        <f t="shared" si="6"/>
        <v>1</v>
      </c>
      <c r="L46">
        <f t="shared" si="7"/>
        <v>0</v>
      </c>
      <c r="M46">
        <f t="shared" si="8"/>
        <v>0</v>
      </c>
    </row>
    <row r="47" spans="1:13" x14ac:dyDescent="0.25">
      <c r="A47" t="s">
        <v>1074</v>
      </c>
      <c r="B47" t="str">
        <f>VLOOKUP(A47,'1st expert'!$A$1:$H$144,8,0)</f>
        <v>Conceptual</v>
      </c>
      <c r="C47" t="str">
        <f>VLOOKUP(A47,'2nd expert'!$A$1:$F$144,3,0)</f>
        <v>Operation</v>
      </c>
      <c r="D47" t="str">
        <f>VLOOKUP(A47,'3rd expert'!$A$1:$E$144,3,0)</f>
        <v>Conceptual</v>
      </c>
      <c r="E47">
        <f t="shared" si="1"/>
        <v>0</v>
      </c>
      <c r="F47">
        <f t="shared" si="2"/>
        <v>0</v>
      </c>
      <c r="G47">
        <f t="shared" si="3"/>
        <v>0</v>
      </c>
      <c r="H47">
        <f t="shared" si="4"/>
        <v>0</v>
      </c>
      <c r="I47">
        <f>IF(_xlfn.IFNA(VLOOKUP(A47,Results_classifier!A:A,1,0),0)=A47,1,0)</f>
        <v>0</v>
      </c>
      <c r="J47">
        <f t="shared" si="5"/>
        <v>0</v>
      </c>
      <c r="K47">
        <f t="shared" si="6"/>
        <v>1</v>
      </c>
      <c r="L47">
        <f t="shared" si="7"/>
        <v>0</v>
      </c>
      <c r="M47">
        <f t="shared" si="8"/>
        <v>0</v>
      </c>
    </row>
    <row r="48" spans="1:13" x14ac:dyDescent="0.25">
      <c r="A48" t="s">
        <v>1075</v>
      </c>
      <c r="B48" t="str">
        <f>VLOOKUP(A48,'1st expert'!$A$1:$H$144,8,0)</f>
        <v>Conceptual</v>
      </c>
      <c r="C48" t="str">
        <f>VLOOKUP(A48,'2nd expert'!$A$1:$F$144,3,0)</f>
        <v>Array;Properties</v>
      </c>
      <c r="D48" t="str">
        <f>VLOOKUP(A48,'3rd expert'!$A$1:$E$144,3,0)</f>
        <v>Array</v>
      </c>
      <c r="E48">
        <f t="shared" si="1"/>
        <v>0</v>
      </c>
      <c r="F48">
        <f t="shared" si="2"/>
        <v>0</v>
      </c>
      <c r="G48">
        <f t="shared" si="3"/>
        <v>0</v>
      </c>
      <c r="H48">
        <f t="shared" si="4"/>
        <v>0</v>
      </c>
      <c r="I48">
        <f>IF(_xlfn.IFNA(VLOOKUP(A48,Results_classifier!A:A,1,0),0)=A48,1,0)</f>
        <v>0</v>
      </c>
      <c r="J48">
        <f t="shared" si="5"/>
        <v>0</v>
      </c>
      <c r="K48">
        <f t="shared" si="6"/>
        <v>1</v>
      </c>
      <c r="L48">
        <f t="shared" si="7"/>
        <v>0</v>
      </c>
      <c r="M48">
        <f t="shared" si="8"/>
        <v>0</v>
      </c>
    </row>
    <row r="49" spans="1:13" x14ac:dyDescent="0.25">
      <c r="A49" t="s">
        <v>1076</v>
      </c>
      <c r="B49" t="str">
        <f>VLOOKUP(A49,'1st expert'!$A$1:$H$144,8,0)</f>
        <v>Array</v>
      </c>
      <c r="C49" t="str">
        <f>VLOOKUP(A49,'2nd expert'!$A$1:$F$144,3,0)</f>
        <v>Conceptual</v>
      </c>
      <c r="D49" t="str">
        <f>VLOOKUP(A49,'3rd expert'!$A$1:$E$144,3,0)</f>
        <v>Conceptual</v>
      </c>
      <c r="E49">
        <f t="shared" si="1"/>
        <v>0</v>
      </c>
      <c r="F49">
        <f t="shared" si="2"/>
        <v>0</v>
      </c>
      <c r="G49">
        <f t="shared" si="3"/>
        <v>0</v>
      </c>
      <c r="H49">
        <f t="shared" si="4"/>
        <v>0</v>
      </c>
      <c r="I49">
        <f>IF(_xlfn.IFNA(VLOOKUP(A49,Results_classifier!A:A,1,0),0)=A49,1,0)</f>
        <v>0</v>
      </c>
      <c r="J49">
        <f t="shared" si="5"/>
        <v>0</v>
      </c>
      <c r="K49">
        <f t="shared" si="6"/>
        <v>1</v>
      </c>
      <c r="L49">
        <f t="shared" si="7"/>
        <v>0</v>
      </c>
      <c r="M49">
        <f t="shared" si="8"/>
        <v>0</v>
      </c>
    </row>
    <row r="50" spans="1:13" x14ac:dyDescent="0.25">
      <c r="A50" t="s">
        <v>1077</v>
      </c>
      <c r="B50" t="str">
        <f>VLOOKUP(A50,'1st expert'!$A$1:$H$144,8,0)</f>
        <v>Conceptual</v>
      </c>
      <c r="C50" t="str">
        <f>VLOOKUP(A50,'2nd expert'!$A$1:$F$144,3,0)</f>
        <v>Properties</v>
      </c>
      <c r="D50" t="str">
        <f>VLOOKUP(A50,'3rd expert'!$A$1:$E$144,3,0)</f>
        <v>Conceptual</v>
      </c>
      <c r="E50">
        <f t="shared" si="1"/>
        <v>0</v>
      </c>
      <c r="F50">
        <f t="shared" si="2"/>
        <v>0</v>
      </c>
      <c r="G50">
        <f t="shared" si="3"/>
        <v>0</v>
      </c>
      <c r="H50">
        <f t="shared" si="4"/>
        <v>0</v>
      </c>
      <c r="I50">
        <f>IF(_xlfn.IFNA(VLOOKUP(A50,Results_classifier!A:A,1,0),0)=A50,1,0)</f>
        <v>0</v>
      </c>
      <c r="J50">
        <f t="shared" si="5"/>
        <v>0</v>
      </c>
      <c r="K50">
        <f t="shared" si="6"/>
        <v>1</v>
      </c>
      <c r="L50">
        <f t="shared" si="7"/>
        <v>0</v>
      </c>
      <c r="M50">
        <f t="shared" si="8"/>
        <v>0</v>
      </c>
    </row>
    <row r="51" spans="1:13" x14ac:dyDescent="0.25">
      <c r="A51" t="s">
        <v>1078</v>
      </c>
      <c r="B51" t="str">
        <f>VLOOKUP(A51,'1st expert'!$A$1:$H$144,8,0)</f>
        <v>Conceptual</v>
      </c>
      <c r="C51" t="str">
        <f>VLOOKUP(A51,'2nd expert'!$A$1:$F$144,3,0)</f>
        <v>Properties</v>
      </c>
      <c r="D51" t="str">
        <f>VLOOKUP(A51,'3rd expert'!$A$1:$E$144,3,0)</f>
        <v>Conceptual</v>
      </c>
      <c r="E51">
        <f t="shared" si="1"/>
        <v>0</v>
      </c>
      <c r="F51">
        <f t="shared" si="2"/>
        <v>0</v>
      </c>
      <c r="G51">
        <f t="shared" si="3"/>
        <v>0</v>
      </c>
      <c r="H51">
        <f t="shared" si="4"/>
        <v>0</v>
      </c>
      <c r="I51">
        <f>IF(_xlfn.IFNA(VLOOKUP(A51,Results_classifier!A:A,1,0),0)=A51,1,0)</f>
        <v>0</v>
      </c>
      <c r="J51">
        <f t="shared" si="5"/>
        <v>0</v>
      </c>
      <c r="K51">
        <f t="shared" si="6"/>
        <v>1</v>
      </c>
      <c r="L51">
        <f t="shared" si="7"/>
        <v>0</v>
      </c>
      <c r="M51">
        <f t="shared" si="8"/>
        <v>0</v>
      </c>
    </row>
    <row r="52" spans="1:13" x14ac:dyDescent="0.25">
      <c r="A52" t="s">
        <v>1079</v>
      </c>
      <c r="B52" t="str">
        <f>VLOOKUP(A52,'1st expert'!$A$1:$H$144,8,0)</f>
        <v>Properties</v>
      </c>
      <c r="C52" t="str">
        <f>VLOOKUP(A52,'2nd expert'!$A$1:$F$144,3,0)</f>
        <v>Properties</v>
      </c>
      <c r="D52" t="str">
        <f>VLOOKUP(A52,'3rd expert'!$A$1:$E$144,3,0)</f>
        <v>Properties</v>
      </c>
      <c r="E52">
        <f t="shared" si="1"/>
        <v>0</v>
      </c>
      <c r="F52">
        <f t="shared" si="2"/>
        <v>0</v>
      </c>
      <c r="G52">
        <f t="shared" si="3"/>
        <v>0</v>
      </c>
      <c r="H52">
        <f t="shared" si="4"/>
        <v>0</v>
      </c>
      <c r="I52">
        <f>IF(_xlfn.IFNA(VLOOKUP(A52,Results_classifier!A:A,1,0),0)=A52,1,0)</f>
        <v>0</v>
      </c>
      <c r="J52">
        <f t="shared" si="5"/>
        <v>0</v>
      </c>
      <c r="K52">
        <f t="shared" si="6"/>
        <v>1</v>
      </c>
      <c r="L52">
        <f t="shared" si="7"/>
        <v>0</v>
      </c>
      <c r="M52">
        <f t="shared" si="8"/>
        <v>0</v>
      </c>
    </row>
    <row r="53" spans="1:13" x14ac:dyDescent="0.25">
      <c r="A53" t="s">
        <v>1080</v>
      </c>
      <c r="B53" t="str">
        <f>VLOOKUP(A53,'1st expert'!$A$1:$H$144,8,0)</f>
        <v>Conceptual</v>
      </c>
      <c r="C53" t="str">
        <f>VLOOKUP(A53,'2nd expert'!$A$1:$F$144,3,0)</f>
        <v>Properties</v>
      </c>
      <c r="D53" t="str">
        <f>VLOOKUP(A53,'3rd expert'!$A$1:$E$144,3,0)</f>
        <v>Conceptual</v>
      </c>
      <c r="E53">
        <f t="shared" si="1"/>
        <v>0</v>
      </c>
      <c r="F53">
        <f t="shared" si="2"/>
        <v>0</v>
      </c>
      <c r="G53">
        <f t="shared" si="3"/>
        <v>0</v>
      </c>
      <c r="H53">
        <f t="shared" si="4"/>
        <v>0</v>
      </c>
      <c r="I53">
        <f>IF(_xlfn.IFNA(VLOOKUP(A53,Results_classifier!A:A,1,0),0)=A53,1,0)</f>
        <v>0</v>
      </c>
      <c r="J53">
        <f t="shared" si="5"/>
        <v>0</v>
      </c>
      <c r="K53">
        <f t="shared" si="6"/>
        <v>1</v>
      </c>
      <c r="L53">
        <f t="shared" si="7"/>
        <v>0</v>
      </c>
      <c r="M53">
        <f t="shared" si="8"/>
        <v>0</v>
      </c>
    </row>
    <row r="54" spans="1:13" x14ac:dyDescent="0.25">
      <c r="A54" t="s">
        <v>1081</v>
      </c>
      <c r="B54" t="str">
        <f>VLOOKUP(A54,'1st expert'!$A$1:$H$144,8,0)</f>
        <v>Conceptual</v>
      </c>
      <c r="C54" t="str">
        <f>VLOOKUP(A54,'2nd expert'!$A$1:$F$144,3,0)</f>
        <v>Properties</v>
      </c>
      <c r="D54" t="str">
        <f>VLOOKUP(A54,'3rd expert'!$A$1:$E$144,3,0)</f>
        <v>Conceptual</v>
      </c>
      <c r="E54">
        <f t="shared" si="1"/>
        <v>0</v>
      </c>
      <c r="F54">
        <f t="shared" si="2"/>
        <v>0</v>
      </c>
      <c r="G54">
        <f t="shared" si="3"/>
        <v>0</v>
      </c>
      <c r="H54">
        <f t="shared" si="4"/>
        <v>0</v>
      </c>
      <c r="I54">
        <f>IF(_xlfn.IFNA(VLOOKUP(A54,Results_classifier!A:A,1,0),0)=A54,1,0)</f>
        <v>0</v>
      </c>
      <c r="J54">
        <f t="shared" si="5"/>
        <v>0</v>
      </c>
      <c r="K54">
        <f t="shared" si="6"/>
        <v>1</v>
      </c>
      <c r="L54">
        <f t="shared" si="7"/>
        <v>0</v>
      </c>
      <c r="M54">
        <f t="shared" si="8"/>
        <v>0</v>
      </c>
    </row>
    <row r="55" spans="1:13" x14ac:dyDescent="0.25">
      <c r="A55" t="s">
        <v>1082</v>
      </c>
      <c r="B55" t="str">
        <f>VLOOKUP(A55,'1st expert'!$A$1:$H$144,8,0)</f>
        <v>Conceptual</v>
      </c>
      <c r="C55" t="str">
        <f>VLOOKUP(A55,'2nd expert'!$A$1:$F$144,3,0)</f>
        <v>Array;Properties</v>
      </c>
      <c r="D55" t="str">
        <f>VLOOKUP(A55,'3rd expert'!$A$1:$E$144,3,0)</f>
        <v>Properties ; Array</v>
      </c>
      <c r="E55">
        <f t="shared" si="1"/>
        <v>0</v>
      </c>
      <c r="F55">
        <f t="shared" si="2"/>
        <v>0</v>
      </c>
      <c r="G55">
        <f t="shared" si="3"/>
        <v>0</v>
      </c>
      <c r="H55">
        <f t="shared" si="4"/>
        <v>0</v>
      </c>
      <c r="I55">
        <f>IF(_xlfn.IFNA(VLOOKUP(A55,Results_classifier!A:A,1,0),0)=A55,1,0)</f>
        <v>0</v>
      </c>
      <c r="J55">
        <f t="shared" si="5"/>
        <v>0</v>
      </c>
      <c r="K55">
        <f t="shared" si="6"/>
        <v>1</v>
      </c>
      <c r="L55">
        <f t="shared" si="7"/>
        <v>0</v>
      </c>
      <c r="M55">
        <f t="shared" si="8"/>
        <v>0</v>
      </c>
    </row>
    <row r="56" spans="1:13" x14ac:dyDescent="0.25">
      <c r="A56" t="s">
        <v>1080</v>
      </c>
      <c r="B56" t="str">
        <f>VLOOKUP(A56,'1st expert'!$A$1:$H$144,8,0)</f>
        <v>Conceptual</v>
      </c>
      <c r="C56" t="str">
        <f>VLOOKUP(A56,'2nd expert'!$A$1:$F$144,3,0)</f>
        <v>Properties</v>
      </c>
      <c r="D56" t="str">
        <f>VLOOKUP(A56,'3rd expert'!$A$1:$E$144,3,0)</f>
        <v>Conceptual</v>
      </c>
      <c r="E56">
        <f t="shared" si="1"/>
        <v>0</v>
      </c>
      <c r="F56">
        <f t="shared" si="2"/>
        <v>0</v>
      </c>
      <c r="G56">
        <f t="shared" si="3"/>
        <v>0</v>
      </c>
      <c r="H56">
        <f t="shared" si="4"/>
        <v>0</v>
      </c>
      <c r="I56">
        <f>IF(_xlfn.IFNA(VLOOKUP(A56,Results_classifier!A:A,1,0),0)=A56,1,0)</f>
        <v>0</v>
      </c>
      <c r="J56">
        <f t="shared" si="5"/>
        <v>0</v>
      </c>
      <c r="K56">
        <f t="shared" si="6"/>
        <v>1</v>
      </c>
      <c r="L56">
        <f t="shared" si="7"/>
        <v>0</v>
      </c>
      <c r="M56">
        <f t="shared" si="8"/>
        <v>0</v>
      </c>
    </row>
    <row r="57" spans="1:13" x14ac:dyDescent="0.25">
      <c r="A57" t="s">
        <v>1075</v>
      </c>
      <c r="B57" t="str">
        <f>VLOOKUP(A57,'1st expert'!$A$1:$H$144,8,0)</f>
        <v>Conceptual</v>
      </c>
      <c r="C57" t="str">
        <f>VLOOKUP(A57,'2nd expert'!$A$1:$F$144,3,0)</f>
        <v>Array;Properties</v>
      </c>
      <c r="D57" t="str">
        <f>VLOOKUP(A57,'3rd expert'!$A$1:$E$144,3,0)</f>
        <v>Array</v>
      </c>
      <c r="E57">
        <f t="shared" si="1"/>
        <v>0</v>
      </c>
      <c r="F57">
        <f t="shared" si="2"/>
        <v>0</v>
      </c>
      <c r="G57">
        <f t="shared" si="3"/>
        <v>0</v>
      </c>
      <c r="H57">
        <f t="shared" si="4"/>
        <v>0</v>
      </c>
      <c r="I57">
        <f>IF(_xlfn.IFNA(VLOOKUP(A57,Results_classifier!A:A,1,0),0)=A57,1,0)</f>
        <v>0</v>
      </c>
      <c r="J57">
        <f t="shared" si="5"/>
        <v>0</v>
      </c>
      <c r="K57">
        <f t="shared" si="6"/>
        <v>1</v>
      </c>
      <c r="L57">
        <f t="shared" si="7"/>
        <v>0</v>
      </c>
      <c r="M57">
        <f t="shared" si="8"/>
        <v>0</v>
      </c>
    </row>
    <row r="58" spans="1:13" x14ac:dyDescent="0.25">
      <c r="A58" t="s">
        <v>1083</v>
      </c>
      <c r="B58" t="str">
        <f>VLOOKUP(A58,'1st expert'!$A$1:$H$144,8,0)</f>
        <v>Conceptual</v>
      </c>
      <c r="C58" t="str">
        <f>VLOOKUP(A58,'2nd expert'!$A$1:$F$144,3,0)</f>
        <v>Properties</v>
      </c>
      <c r="D58" t="str">
        <f>VLOOKUP(A58,'3rd expert'!$A$1:$E$144,3,0)</f>
        <v>Properties</v>
      </c>
      <c r="E58">
        <f t="shared" si="1"/>
        <v>0</v>
      </c>
      <c r="F58">
        <f t="shared" si="2"/>
        <v>0</v>
      </c>
      <c r="G58">
        <f t="shared" si="3"/>
        <v>0</v>
      </c>
      <c r="H58">
        <f t="shared" si="4"/>
        <v>0</v>
      </c>
      <c r="I58">
        <f>IF(_xlfn.IFNA(VLOOKUP(A58,Results_classifier!A:A,1,0),0)=A58,1,0)</f>
        <v>0</v>
      </c>
      <c r="J58">
        <f t="shared" si="5"/>
        <v>0</v>
      </c>
      <c r="K58">
        <f t="shared" si="6"/>
        <v>1</v>
      </c>
      <c r="L58">
        <f t="shared" si="7"/>
        <v>0</v>
      </c>
      <c r="M58">
        <f t="shared" si="8"/>
        <v>0</v>
      </c>
    </row>
    <row r="59" spans="1:13" x14ac:dyDescent="0.25">
      <c r="A59" t="s">
        <v>1084</v>
      </c>
      <c r="B59" t="str">
        <f>VLOOKUP(A59,'1st expert'!$A$1:$H$144,8,0)</f>
        <v>Conceptual</v>
      </c>
      <c r="C59" t="str">
        <f>VLOOKUP(A59,'2nd expert'!$A$1:$F$144,3,0)</f>
        <v>Operation</v>
      </c>
      <c r="D59" t="str">
        <f>VLOOKUP(A59,'3rd expert'!$A$1:$E$144,3,0)</f>
        <v>Properties</v>
      </c>
      <c r="E59">
        <f t="shared" si="1"/>
        <v>0</v>
      </c>
      <c r="F59">
        <f t="shared" si="2"/>
        <v>0</v>
      </c>
      <c r="G59">
        <f t="shared" si="3"/>
        <v>0</v>
      </c>
      <c r="H59">
        <f t="shared" si="4"/>
        <v>0</v>
      </c>
      <c r="I59">
        <f>IF(_xlfn.IFNA(VLOOKUP(A59,Results_classifier!A:A,1,0),0)=A59,1,0)</f>
        <v>0</v>
      </c>
      <c r="J59">
        <f t="shared" si="5"/>
        <v>0</v>
      </c>
      <c r="K59">
        <f t="shared" si="6"/>
        <v>1</v>
      </c>
      <c r="L59">
        <f t="shared" si="7"/>
        <v>0</v>
      </c>
      <c r="M59">
        <f t="shared" si="8"/>
        <v>0</v>
      </c>
    </row>
    <row r="60" spans="1:13" x14ac:dyDescent="0.25">
      <c r="A60" t="s">
        <v>1085</v>
      </c>
      <c r="B60" t="str">
        <f>VLOOKUP(A60,'1st expert'!$A$1:$H$144,8,0)</f>
        <v>Properties</v>
      </c>
      <c r="C60" t="str">
        <f>VLOOKUP(A60,'2nd expert'!$A$1:$F$144,3,0)</f>
        <v>Properties</v>
      </c>
      <c r="D60" t="str">
        <f>VLOOKUP(A60,'3rd expert'!$A$1:$E$144,3,0)</f>
        <v>Properties</v>
      </c>
      <c r="E60">
        <f t="shared" si="1"/>
        <v>0</v>
      </c>
      <c r="F60">
        <f t="shared" si="2"/>
        <v>0</v>
      </c>
      <c r="G60">
        <f t="shared" si="3"/>
        <v>0</v>
      </c>
      <c r="H60">
        <f t="shared" si="4"/>
        <v>0</v>
      </c>
      <c r="I60">
        <f>IF(_xlfn.IFNA(VLOOKUP(A60,Results_classifier!A:A,1,0),0)=A60,1,0)</f>
        <v>0</v>
      </c>
      <c r="J60">
        <f t="shared" si="5"/>
        <v>0</v>
      </c>
      <c r="K60">
        <f t="shared" si="6"/>
        <v>1</v>
      </c>
      <c r="L60">
        <f t="shared" si="7"/>
        <v>0</v>
      </c>
      <c r="M60">
        <f t="shared" si="8"/>
        <v>0</v>
      </c>
    </row>
    <row r="61" spans="1:13" x14ac:dyDescent="0.25">
      <c r="A61" t="s">
        <v>1086</v>
      </c>
      <c r="B61" t="str">
        <f>VLOOKUP(A61,'1st expert'!$A$1:$H$144,8,0)</f>
        <v>Conceptual</v>
      </c>
      <c r="C61" t="str">
        <f>VLOOKUP(A61,'2nd expert'!$A$1:$F$144,3,0)</f>
        <v>Properties</v>
      </c>
      <c r="D61" t="str">
        <f>VLOOKUP(A61,'3rd expert'!$A$1:$E$144,3,0)</f>
        <v>Properties</v>
      </c>
      <c r="E61">
        <f t="shared" si="1"/>
        <v>0</v>
      </c>
      <c r="F61">
        <f t="shared" si="2"/>
        <v>0</v>
      </c>
      <c r="G61">
        <f t="shared" si="3"/>
        <v>0</v>
      </c>
      <c r="H61">
        <f t="shared" si="4"/>
        <v>0</v>
      </c>
      <c r="I61">
        <f>IF(_xlfn.IFNA(VLOOKUP(A61,Results_classifier!A:A,1,0),0)=A61,1,0)</f>
        <v>0</v>
      </c>
      <c r="J61">
        <f t="shared" si="5"/>
        <v>0</v>
      </c>
      <c r="K61">
        <f t="shared" si="6"/>
        <v>1</v>
      </c>
      <c r="L61">
        <f t="shared" si="7"/>
        <v>0</v>
      </c>
      <c r="M61">
        <f t="shared" si="8"/>
        <v>0</v>
      </c>
    </row>
    <row r="62" spans="1:13" x14ac:dyDescent="0.25">
      <c r="A62" t="s">
        <v>1087</v>
      </c>
      <c r="B62" t="str">
        <f>VLOOKUP(A62,'1st expert'!$A$1:$H$144,8,0)</f>
        <v>Status</v>
      </c>
      <c r="C62" t="str">
        <f>VLOOKUP(A62,'2nd expert'!$A$1:$F$144,3,0)</f>
        <v>Result</v>
      </c>
      <c r="D62" t="str">
        <f>VLOOKUP(A62,'3rd expert'!$A$1:$E$144,3,0)</f>
        <v>Status</v>
      </c>
      <c r="E62">
        <f t="shared" si="1"/>
        <v>0</v>
      </c>
      <c r="F62">
        <f t="shared" si="2"/>
        <v>1</v>
      </c>
      <c r="G62">
        <f t="shared" si="3"/>
        <v>0</v>
      </c>
      <c r="H62">
        <f t="shared" si="4"/>
        <v>0</v>
      </c>
      <c r="I62">
        <f>IF(_xlfn.IFNA(VLOOKUP(A62,Results_classifier!A:A,1,0),0)=A62,1,0)</f>
        <v>0</v>
      </c>
      <c r="J62">
        <f t="shared" si="5"/>
        <v>0</v>
      </c>
      <c r="K62">
        <f t="shared" si="6"/>
        <v>1</v>
      </c>
      <c r="L62">
        <f t="shared" si="7"/>
        <v>0</v>
      </c>
      <c r="M62">
        <f t="shared" si="8"/>
        <v>0</v>
      </c>
    </row>
    <row r="63" spans="1:13" x14ac:dyDescent="0.25">
      <c r="A63" t="s">
        <v>1088</v>
      </c>
      <c r="B63" t="str">
        <f>VLOOKUP(A63,'1st expert'!$A$1:$H$144,8,0)</f>
        <v>Conceptual</v>
      </c>
      <c r="C63" t="str">
        <f>VLOOKUP(A63,'2nd expert'!$A$1:$F$144,3,0)</f>
        <v>Properties</v>
      </c>
      <c r="D63" t="str">
        <f>VLOOKUP(A63,'3rd expert'!$A$1:$E$144,3,0)</f>
        <v>Status</v>
      </c>
      <c r="E63">
        <f t="shared" si="1"/>
        <v>0</v>
      </c>
      <c r="F63">
        <f t="shared" si="2"/>
        <v>0</v>
      </c>
      <c r="G63">
        <f t="shared" si="3"/>
        <v>0</v>
      </c>
      <c r="H63">
        <f t="shared" si="4"/>
        <v>0</v>
      </c>
      <c r="I63">
        <f>IF(_xlfn.IFNA(VLOOKUP(A63,Results_classifier!A:A,1,0),0)=A63,1,0)</f>
        <v>0</v>
      </c>
      <c r="J63">
        <f t="shared" si="5"/>
        <v>0</v>
      </c>
      <c r="K63">
        <f t="shared" si="6"/>
        <v>1</v>
      </c>
      <c r="L63">
        <f t="shared" si="7"/>
        <v>0</v>
      </c>
      <c r="M63">
        <f t="shared" si="8"/>
        <v>0</v>
      </c>
    </row>
    <row r="64" spans="1:13" x14ac:dyDescent="0.25">
      <c r="A64" t="s">
        <v>1089</v>
      </c>
      <c r="B64" t="str">
        <f>VLOOKUP(A64,'1st expert'!$A$1:$H$144,8,0)</f>
        <v>Conceptual</v>
      </c>
      <c r="C64" t="str">
        <f>VLOOKUP(A64,'2nd expert'!$A$1:$F$144,3,0)</f>
        <v>Properties</v>
      </c>
      <c r="D64" t="str">
        <f>VLOOKUP(A64,'3rd expert'!$A$1:$E$144,3,0)</f>
        <v>Properties</v>
      </c>
      <c r="E64">
        <f t="shared" si="1"/>
        <v>0</v>
      </c>
      <c r="F64">
        <f t="shared" si="2"/>
        <v>0</v>
      </c>
      <c r="G64">
        <f t="shared" si="3"/>
        <v>0</v>
      </c>
      <c r="H64">
        <f t="shared" si="4"/>
        <v>0</v>
      </c>
      <c r="I64">
        <f>IF(_xlfn.IFNA(VLOOKUP(A64,Results_classifier!A:A,1,0),0)=A64,1,0)</f>
        <v>0</v>
      </c>
      <c r="J64">
        <f t="shared" si="5"/>
        <v>0</v>
      </c>
      <c r="K64">
        <f t="shared" si="6"/>
        <v>1</v>
      </c>
      <c r="L64">
        <f t="shared" si="7"/>
        <v>0</v>
      </c>
      <c r="M64">
        <f t="shared" si="8"/>
        <v>0</v>
      </c>
    </row>
    <row r="65" spans="1:13" x14ac:dyDescent="0.25">
      <c r="A65" t="s">
        <v>1090</v>
      </c>
      <c r="B65" t="str">
        <f>VLOOKUP(A65,'1st expert'!$A$1:$H$144,8,0)</f>
        <v>Status</v>
      </c>
      <c r="C65" t="str">
        <f>VLOOKUP(A65,'2nd expert'!$A$1:$F$144,3,0)</f>
        <v>Result</v>
      </c>
      <c r="D65" t="str">
        <f>VLOOKUP(A65,'3rd expert'!$A$1:$E$144,3,0)</f>
        <v>Status; Array</v>
      </c>
      <c r="E65">
        <f t="shared" si="1"/>
        <v>0</v>
      </c>
      <c r="F65">
        <f t="shared" si="2"/>
        <v>1</v>
      </c>
      <c r="G65">
        <f t="shared" si="3"/>
        <v>0</v>
      </c>
      <c r="H65">
        <f t="shared" si="4"/>
        <v>0</v>
      </c>
      <c r="I65">
        <f>IF(_xlfn.IFNA(VLOOKUP(A65,Results_classifier!A:A,1,0),0)=A65,1,0)</f>
        <v>0</v>
      </c>
      <c r="J65">
        <f t="shared" si="5"/>
        <v>0</v>
      </c>
      <c r="K65">
        <f t="shared" si="6"/>
        <v>1</v>
      </c>
      <c r="L65">
        <f t="shared" si="7"/>
        <v>0</v>
      </c>
      <c r="M65">
        <f t="shared" si="8"/>
        <v>0</v>
      </c>
    </row>
    <row r="66" spans="1:13" x14ac:dyDescent="0.25">
      <c r="A66" t="s">
        <v>1091</v>
      </c>
      <c r="B66" t="str">
        <f>VLOOKUP(A66,'1st expert'!$A$1:$H$144,8,0)</f>
        <v>Properties</v>
      </c>
      <c r="C66" t="str">
        <f>VLOOKUP(A66,'2nd expert'!$A$1:$F$144,3,0)</f>
        <v>Properties</v>
      </c>
      <c r="D66" t="str">
        <f>VLOOKUP(A66,'3rd expert'!$A$1:$E$144,3,0)</f>
        <v>Properties</v>
      </c>
      <c r="E66">
        <f t="shared" si="1"/>
        <v>0</v>
      </c>
      <c r="F66">
        <f t="shared" si="2"/>
        <v>0</v>
      </c>
      <c r="G66">
        <f t="shared" si="3"/>
        <v>0</v>
      </c>
      <c r="H66">
        <f t="shared" si="4"/>
        <v>0</v>
      </c>
      <c r="I66">
        <f>IF(_xlfn.IFNA(VLOOKUP(A66,Results_classifier!A:A,1,0),0)=A66,1,0)</f>
        <v>0</v>
      </c>
      <c r="J66">
        <f t="shared" si="5"/>
        <v>0</v>
      </c>
      <c r="K66">
        <f t="shared" si="6"/>
        <v>1</v>
      </c>
      <c r="L66">
        <f t="shared" si="7"/>
        <v>0</v>
      </c>
      <c r="M66">
        <f t="shared" si="8"/>
        <v>0</v>
      </c>
    </row>
    <row r="67" spans="1:13" x14ac:dyDescent="0.25">
      <c r="A67" t="s">
        <v>1092</v>
      </c>
      <c r="B67" t="str">
        <f>VLOOKUP(A67,'1st expert'!$A$1:$H$144,8,0)</f>
        <v>Conceptual</v>
      </c>
      <c r="C67" t="str">
        <f>VLOOKUP(A67,'2nd expert'!$A$1:$F$144,3,0)</f>
        <v>Result;Status</v>
      </c>
      <c r="D67" t="str">
        <f>VLOOKUP(A67,'3rd expert'!$A$1:$E$144,3,0)</f>
        <v>Results</v>
      </c>
      <c r="E67">
        <f t="shared" ref="E67:E130" si="9">IF(OR(B67="Results",B67="Result",ISNUMBER(SEARCH("Results",B67)),ISNUMBER(SEARCH("Result",B67))),1,0)</f>
        <v>0</v>
      </c>
      <c r="F67">
        <f t="shared" ref="F67:F130" si="10">IF(OR(C67="Results",C67="Result",ISNUMBER(SEARCH("Results",C67)),ISNUMBER(SEARCH("Result",C67))),1,0)</f>
        <v>1</v>
      </c>
      <c r="G67">
        <f t="shared" ref="G67:G130" si="11">IF(OR(D67="Results",D67="Result",ISNUMBER(SEARCH("Results",D67)),ISNUMBER(SEARCH("Result",D67))),1,0)</f>
        <v>1</v>
      </c>
      <c r="H67">
        <f t="shared" ref="H67:H130" si="12">IFERROR(MODE(E67:G67),MODE(E67,F67,G67,I67))</f>
        <v>1</v>
      </c>
      <c r="I67">
        <f>IF(_xlfn.IFNA(VLOOKUP(A67,Results_classifier!A:A,1,0),0)=A67,1,0)</f>
        <v>0</v>
      </c>
      <c r="J67">
        <f t="shared" ref="J67:J130" si="13">IF(AND((H67=I67),(H67=1)),1,0)</f>
        <v>0</v>
      </c>
      <c r="K67">
        <f t="shared" ref="K67:K130" si="14">IF(AND((H67=I67),(H67=0)),1,0)</f>
        <v>0</v>
      </c>
      <c r="L67">
        <f t="shared" ref="L67:L130" si="15">IF(AND((H67&lt;&gt;I67),(I67=1)),1,0)</f>
        <v>0</v>
      </c>
      <c r="M67">
        <f t="shared" ref="M67:M130" si="16">IF(AND((H67&lt;&gt;I67),(I67=0)),1,0)</f>
        <v>1</v>
      </c>
    </row>
    <row r="68" spans="1:13" x14ac:dyDescent="0.25">
      <c r="A68" t="s">
        <v>1093</v>
      </c>
      <c r="B68" t="str">
        <f>VLOOKUP(A68,'1st expert'!$A$1:$H$144,8,0)</f>
        <v>Status</v>
      </c>
      <c r="C68" t="str">
        <f>VLOOKUP(A68,'2nd expert'!$A$1:$F$144,3,0)</f>
        <v>Status</v>
      </c>
      <c r="D68" t="str">
        <f>VLOOKUP(A68,'3rd expert'!$A$1:$E$144,3,0)</f>
        <v>Results</v>
      </c>
      <c r="E68">
        <f t="shared" si="9"/>
        <v>0</v>
      </c>
      <c r="F68">
        <f t="shared" si="10"/>
        <v>0</v>
      </c>
      <c r="G68">
        <f t="shared" si="11"/>
        <v>1</v>
      </c>
      <c r="H68">
        <f t="shared" si="12"/>
        <v>0</v>
      </c>
      <c r="I68">
        <f>IF(_xlfn.IFNA(VLOOKUP(A68,Results_classifier!A:A,1,0),0)=A68,1,0)</f>
        <v>0</v>
      </c>
      <c r="J68">
        <f t="shared" si="13"/>
        <v>0</v>
      </c>
      <c r="K68">
        <f t="shared" si="14"/>
        <v>1</v>
      </c>
      <c r="L68">
        <f t="shared" si="15"/>
        <v>0</v>
      </c>
      <c r="M68">
        <f t="shared" si="16"/>
        <v>0</v>
      </c>
    </row>
    <row r="69" spans="1:13" x14ac:dyDescent="0.25">
      <c r="A69" t="s">
        <v>1094</v>
      </c>
      <c r="B69" t="str">
        <f>VLOOKUP(A69,'1st expert'!$A$1:$H$144,8,0)</f>
        <v>Conceptual</v>
      </c>
      <c r="C69" t="str">
        <f>VLOOKUP(A69,'2nd expert'!$A$1:$F$144,3,0)</f>
        <v>Properties</v>
      </c>
      <c r="D69" t="str">
        <f>VLOOKUP(A69,'3rd expert'!$A$1:$E$144,3,0)</f>
        <v>Properties</v>
      </c>
      <c r="E69">
        <f t="shared" si="9"/>
        <v>0</v>
      </c>
      <c r="F69">
        <f t="shared" si="10"/>
        <v>0</v>
      </c>
      <c r="G69">
        <f t="shared" si="11"/>
        <v>0</v>
      </c>
      <c r="H69">
        <f t="shared" si="12"/>
        <v>0</v>
      </c>
      <c r="I69">
        <f>IF(_xlfn.IFNA(VLOOKUP(A69,Results_classifier!A:A,1,0),0)=A69,1,0)</f>
        <v>0</v>
      </c>
      <c r="J69">
        <f t="shared" si="13"/>
        <v>0</v>
      </c>
      <c r="K69">
        <f t="shared" si="14"/>
        <v>1</v>
      </c>
      <c r="L69">
        <f t="shared" si="15"/>
        <v>0</v>
      </c>
      <c r="M69">
        <f t="shared" si="16"/>
        <v>0</v>
      </c>
    </row>
    <row r="70" spans="1:13" x14ac:dyDescent="0.25">
      <c r="A70" t="s">
        <v>1095</v>
      </c>
      <c r="B70" t="str">
        <f>VLOOKUP(A70,'1st expert'!$A$1:$H$144,8,0)</f>
        <v>Array; Results</v>
      </c>
      <c r="C70" t="str">
        <f>VLOOKUP(A70,'2nd expert'!$A$1:$F$144,3,0)</f>
        <v>Array;Results</v>
      </c>
      <c r="D70" t="str">
        <f>VLOOKUP(A70,'3rd expert'!$A$1:$E$144,3,0)</f>
        <v>Results</v>
      </c>
      <c r="E70">
        <f t="shared" si="9"/>
        <v>1</v>
      </c>
      <c r="F70">
        <f t="shared" si="10"/>
        <v>1</v>
      </c>
      <c r="G70">
        <f t="shared" si="11"/>
        <v>1</v>
      </c>
      <c r="H70">
        <f t="shared" si="12"/>
        <v>1</v>
      </c>
      <c r="I70">
        <f>IF(_xlfn.IFNA(VLOOKUP(A70,Results_classifier!A:A,1,0),0)=A70,1,0)</f>
        <v>0</v>
      </c>
      <c r="J70">
        <f t="shared" si="13"/>
        <v>0</v>
      </c>
      <c r="K70">
        <f t="shared" si="14"/>
        <v>0</v>
      </c>
      <c r="L70">
        <f t="shared" si="15"/>
        <v>0</v>
      </c>
      <c r="M70">
        <f t="shared" si="16"/>
        <v>1</v>
      </c>
    </row>
    <row r="71" spans="1:13" x14ac:dyDescent="0.25">
      <c r="A71" t="s">
        <v>1096</v>
      </c>
      <c r="B71" t="str">
        <f>VLOOKUP(A71,'1st expert'!$A$1:$H$144,8,0)</f>
        <v>Conceptual</v>
      </c>
      <c r="C71" t="str">
        <f>VLOOKUP(A71,'2nd expert'!$A$1:$F$144,3,0)</f>
        <v>Properties</v>
      </c>
      <c r="D71" t="str">
        <f>VLOOKUP(A71,'3rd expert'!$A$1:$E$144,3,0)</f>
        <v>Properties</v>
      </c>
      <c r="E71">
        <f t="shared" si="9"/>
        <v>0</v>
      </c>
      <c r="F71">
        <f t="shared" si="10"/>
        <v>0</v>
      </c>
      <c r="G71">
        <f t="shared" si="11"/>
        <v>0</v>
      </c>
      <c r="H71">
        <f t="shared" si="12"/>
        <v>0</v>
      </c>
      <c r="I71">
        <f>IF(_xlfn.IFNA(VLOOKUP(A71,Results_classifier!A:A,1,0),0)=A71,1,0)</f>
        <v>0</v>
      </c>
      <c r="J71">
        <f t="shared" si="13"/>
        <v>0</v>
      </c>
      <c r="K71">
        <f t="shared" si="14"/>
        <v>1</v>
      </c>
      <c r="L71">
        <f t="shared" si="15"/>
        <v>0</v>
      </c>
      <c r="M71">
        <f t="shared" si="16"/>
        <v>0</v>
      </c>
    </row>
    <row r="72" spans="1:13" x14ac:dyDescent="0.25">
      <c r="A72" t="s">
        <v>1097</v>
      </c>
      <c r="B72" t="str">
        <f>VLOOKUP(A72,'1st expert'!$A$1:$H$144,8,0)</f>
        <v>Conceptual</v>
      </c>
      <c r="C72" t="str">
        <f>VLOOKUP(A72,'2nd expert'!$A$1:$F$144,3,0)</f>
        <v>Properties</v>
      </c>
      <c r="D72" t="str">
        <f>VLOOKUP(A72,'3rd expert'!$A$1:$E$144,3,0)</f>
        <v>Properties ; Array</v>
      </c>
      <c r="E72">
        <f t="shared" si="9"/>
        <v>0</v>
      </c>
      <c r="F72">
        <f t="shared" si="10"/>
        <v>0</v>
      </c>
      <c r="G72">
        <f t="shared" si="11"/>
        <v>0</v>
      </c>
      <c r="H72">
        <f t="shared" si="12"/>
        <v>0</v>
      </c>
      <c r="I72">
        <f>IF(_xlfn.IFNA(VLOOKUP(A72,Results_classifier!A:A,1,0),0)=A72,1,0)</f>
        <v>0</v>
      </c>
      <c r="J72">
        <f t="shared" si="13"/>
        <v>0</v>
      </c>
      <c r="K72">
        <f t="shared" si="14"/>
        <v>1</v>
      </c>
      <c r="L72">
        <f t="shared" si="15"/>
        <v>0</v>
      </c>
      <c r="M72">
        <f t="shared" si="16"/>
        <v>0</v>
      </c>
    </row>
    <row r="73" spans="1:13" x14ac:dyDescent="0.25">
      <c r="A73" t="s">
        <v>1098</v>
      </c>
      <c r="B73" t="str">
        <f>VLOOKUP(A73,'1st expert'!$A$1:$H$144,8,0)</f>
        <v>Conceptual</v>
      </c>
      <c r="C73" t="str">
        <f>VLOOKUP(A73,'2nd expert'!$A$1:$F$144,3,0)</f>
        <v>Array;Properties</v>
      </c>
      <c r="D73" t="str">
        <f>VLOOKUP(A73,'3rd expert'!$A$1:$E$144,3,0)</f>
        <v>Properties ; Array</v>
      </c>
      <c r="E73">
        <f t="shared" si="9"/>
        <v>0</v>
      </c>
      <c r="F73">
        <f t="shared" si="10"/>
        <v>0</v>
      </c>
      <c r="G73">
        <f t="shared" si="11"/>
        <v>0</v>
      </c>
      <c r="H73">
        <f t="shared" si="12"/>
        <v>0</v>
      </c>
      <c r="I73">
        <f>IF(_xlfn.IFNA(VLOOKUP(A73,Results_classifier!A:A,1,0),0)=A73,1,0)</f>
        <v>0</v>
      </c>
      <c r="J73">
        <f t="shared" si="13"/>
        <v>0</v>
      </c>
      <c r="K73">
        <f t="shared" si="14"/>
        <v>1</v>
      </c>
      <c r="L73">
        <f t="shared" si="15"/>
        <v>0</v>
      </c>
      <c r="M73">
        <f t="shared" si="16"/>
        <v>0</v>
      </c>
    </row>
    <row r="74" spans="1:13" x14ac:dyDescent="0.25">
      <c r="A74" t="s">
        <v>1099</v>
      </c>
      <c r="B74" t="str">
        <f>VLOOKUP(A74,'1st expert'!$A$1:$H$144,8,0)</f>
        <v>Conceptual</v>
      </c>
      <c r="C74" t="str">
        <f>VLOOKUP(A74,'2nd expert'!$A$1:$F$144,3,0)</f>
        <v>Status</v>
      </c>
      <c r="D74" t="str">
        <f>VLOOKUP(A74,'3rd expert'!$A$1:$E$144,3,0)</f>
        <v>Status</v>
      </c>
      <c r="E74">
        <f t="shared" si="9"/>
        <v>0</v>
      </c>
      <c r="F74">
        <f t="shared" si="10"/>
        <v>0</v>
      </c>
      <c r="G74">
        <f t="shared" si="11"/>
        <v>0</v>
      </c>
      <c r="H74">
        <f t="shared" si="12"/>
        <v>0</v>
      </c>
      <c r="I74">
        <f>IF(_xlfn.IFNA(VLOOKUP(A74,Results_classifier!A:A,1,0),0)=A74,1,0)</f>
        <v>0</v>
      </c>
      <c r="J74">
        <f t="shared" si="13"/>
        <v>0</v>
      </c>
      <c r="K74">
        <f t="shared" si="14"/>
        <v>1</v>
      </c>
      <c r="L74">
        <f t="shared" si="15"/>
        <v>0</v>
      </c>
      <c r="M74">
        <f t="shared" si="16"/>
        <v>0</v>
      </c>
    </row>
    <row r="75" spans="1:13" x14ac:dyDescent="0.25">
      <c r="A75" t="s">
        <v>1100</v>
      </c>
      <c r="B75" t="str">
        <f>VLOOKUP(A75,'1st expert'!$A$1:$H$144,8,0)</f>
        <v>Conceptual</v>
      </c>
      <c r="C75" t="str">
        <f>VLOOKUP(A75,'2nd expert'!$A$1:$F$144,3,0)</f>
        <v>Properties</v>
      </c>
      <c r="D75" t="str">
        <f>VLOOKUP(A75,'3rd expert'!$A$1:$E$144,3,0)</f>
        <v>Properties ; Array</v>
      </c>
      <c r="E75">
        <f t="shared" si="9"/>
        <v>0</v>
      </c>
      <c r="F75">
        <f t="shared" si="10"/>
        <v>0</v>
      </c>
      <c r="G75">
        <f t="shared" si="11"/>
        <v>0</v>
      </c>
      <c r="H75">
        <f t="shared" si="12"/>
        <v>0</v>
      </c>
      <c r="I75">
        <f>IF(_xlfn.IFNA(VLOOKUP(A75,Results_classifier!A:A,1,0),0)=A75,1,0)</f>
        <v>0</v>
      </c>
      <c r="J75">
        <f t="shared" si="13"/>
        <v>0</v>
      </c>
      <c r="K75">
        <f t="shared" si="14"/>
        <v>1</v>
      </c>
      <c r="L75">
        <f t="shared" si="15"/>
        <v>0</v>
      </c>
      <c r="M75">
        <f t="shared" si="16"/>
        <v>0</v>
      </c>
    </row>
    <row r="76" spans="1:13" x14ac:dyDescent="0.25">
      <c r="A76" t="s">
        <v>1101</v>
      </c>
      <c r="B76" t="str">
        <f>VLOOKUP(A76,'1st expert'!$A$1:$H$144,8,0)</f>
        <v>Conceptual</v>
      </c>
      <c r="C76" t="str">
        <f>VLOOKUP(A76,'2nd expert'!$A$1:$F$144,3,0)</f>
        <v>Conceptual</v>
      </c>
      <c r="D76" t="str">
        <f>VLOOKUP(A76,'3rd expert'!$A$1:$E$144,3,0)</f>
        <v>Conceptual</v>
      </c>
      <c r="E76">
        <f t="shared" si="9"/>
        <v>0</v>
      </c>
      <c r="F76">
        <f t="shared" si="10"/>
        <v>0</v>
      </c>
      <c r="G76">
        <f t="shared" si="11"/>
        <v>0</v>
      </c>
      <c r="H76">
        <f t="shared" si="12"/>
        <v>0</v>
      </c>
      <c r="I76">
        <f>IF(_xlfn.IFNA(VLOOKUP(A76,Results_classifier!A:A,1,0),0)=A76,1,0)</f>
        <v>0</v>
      </c>
      <c r="J76">
        <f t="shared" si="13"/>
        <v>0</v>
      </c>
      <c r="K76">
        <f t="shared" si="14"/>
        <v>1</v>
      </c>
      <c r="L76">
        <f t="shared" si="15"/>
        <v>0</v>
      </c>
      <c r="M76">
        <f t="shared" si="16"/>
        <v>0</v>
      </c>
    </row>
    <row r="77" spans="1:13" x14ac:dyDescent="0.25">
      <c r="A77" t="s">
        <v>1102</v>
      </c>
      <c r="B77" t="str">
        <f>VLOOKUP(A77,'1st expert'!$A$1:$H$144,8,0)</f>
        <v>Conceptual</v>
      </c>
      <c r="C77" t="str">
        <f>VLOOKUP(A77,'2nd expert'!$A$1:$F$144,3,0)</f>
        <v>Properties</v>
      </c>
      <c r="D77" t="str">
        <f>VLOOKUP(A77,'3rd expert'!$A$1:$E$144,3,0)</f>
        <v>Properties</v>
      </c>
      <c r="E77">
        <f t="shared" si="9"/>
        <v>0</v>
      </c>
      <c r="F77">
        <f t="shared" si="10"/>
        <v>0</v>
      </c>
      <c r="G77">
        <f t="shared" si="11"/>
        <v>0</v>
      </c>
      <c r="H77">
        <f t="shared" si="12"/>
        <v>0</v>
      </c>
      <c r="I77">
        <f>IF(_xlfn.IFNA(VLOOKUP(A77,Results_classifier!A:A,1,0),0)=A77,1,0)</f>
        <v>0</v>
      </c>
      <c r="J77">
        <f t="shared" si="13"/>
        <v>0</v>
      </c>
      <c r="K77">
        <f t="shared" si="14"/>
        <v>1</v>
      </c>
      <c r="L77">
        <f t="shared" si="15"/>
        <v>0</v>
      </c>
      <c r="M77">
        <f t="shared" si="16"/>
        <v>0</v>
      </c>
    </row>
    <row r="78" spans="1:13" x14ac:dyDescent="0.25">
      <c r="A78" t="s">
        <v>1103</v>
      </c>
      <c r="B78" t="str">
        <f>VLOOKUP(A78,'1st expert'!$A$1:$H$144,8,0)</f>
        <v>Array; Results</v>
      </c>
      <c r="C78" t="str">
        <f>VLOOKUP(A78,'2nd expert'!$A$1:$F$144,3,0)</f>
        <v>Array;Results</v>
      </c>
      <c r="D78" t="str">
        <f>VLOOKUP(A78,'3rd expert'!$A$1:$E$144,3,0)</f>
        <v>Results</v>
      </c>
      <c r="E78">
        <f t="shared" si="9"/>
        <v>1</v>
      </c>
      <c r="F78">
        <f t="shared" si="10"/>
        <v>1</v>
      </c>
      <c r="G78">
        <f t="shared" si="11"/>
        <v>1</v>
      </c>
      <c r="H78">
        <f t="shared" si="12"/>
        <v>1</v>
      </c>
      <c r="I78">
        <f>IF(_xlfn.IFNA(VLOOKUP(A78,Results_classifier!A:A,1,0),0)=A78,1,0)</f>
        <v>1</v>
      </c>
      <c r="J78">
        <f t="shared" si="13"/>
        <v>1</v>
      </c>
      <c r="K78">
        <f t="shared" si="14"/>
        <v>0</v>
      </c>
      <c r="L78">
        <f t="shared" si="15"/>
        <v>0</v>
      </c>
      <c r="M78">
        <f t="shared" si="16"/>
        <v>0</v>
      </c>
    </row>
    <row r="79" spans="1:13" x14ac:dyDescent="0.25">
      <c r="A79" t="s">
        <v>1104</v>
      </c>
      <c r="B79" t="str">
        <f>VLOOKUP(A79,'1st expert'!$A$1:$H$144,8,0)</f>
        <v>Conceptual</v>
      </c>
      <c r="C79" t="str">
        <f>VLOOKUP(A79,'2nd expert'!$A$1:$F$144,3,0)</f>
        <v>Properties</v>
      </c>
      <c r="D79" t="str">
        <f>VLOOKUP(A79,'3rd expert'!$A$1:$E$144,3,0)</f>
        <v>Operation</v>
      </c>
      <c r="E79">
        <f t="shared" si="9"/>
        <v>0</v>
      </c>
      <c r="F79">
        <f t="shared" si="10"/>
        <v>0</v>
      </c>
      <c r="G79">
        <f t="shared" si="11"/>
        <v>0</v>
      </c>
      <c r="H79">
        <f t="shared" si="12"/>
        <v>0</v>
      </c>
      <c r="I79">
        <f>IF(_xlfn.IFNA(VLOOKUP(A79,Results_classifier!A:A,1,0),0)=A79,1,0)</f>
        <v>0</v>
      </c>
      <c r="J79">
        <f t="shared" si="13"/>
        <v>0</v>
      </c>
      <c r="K79">
        <f t="shared" si="14"/>
        <v>1</v>
      </c>
      <c r="L79">
        <f t="shared" si="15"/>
        <v>0</v>
      </c>
      <c r="M79">
        <f t="shared" si="16"/>
        <v>0</v>
      </c>
    </row>
    <row r="80" spans="1:13" x14ac:dyDescent="0.25">
      <c r="A80" t="s">
        <v>1105</v>
      </c>
      <c r="B80" t="str">
        <f>VLOOKUP(A80,'1st expert'!$A$1:$H$144,8,0)</f>
        <v>Conceptual</v>
      </c>
      <c r="C80" t="str">
        <f>VLOOKUP(A80,'2nd expert'!$A$1:$F$144,3,0)</f>
        <v>Conceptual</v>
      </c>
      <c r="D80" t="str">
        <f>VLOOKUP(A80,'3rd expert'!$A$1:$E$144,3,0)</f>
        <v>Conceptual</v>
      </c>
      <c r="E80">
        <f t="shared" si="9"/>
        <v>0</v>
      </c>
      <c r="F80">
        <f t="shared" si="10"/>
        <v>0</v>
      </c>
      <c r="G80">
        <f t="shared" si="11"/>
        <v>0</v>
      </c>
      <c r="H80">
        <f t="shared" si="12"/>
        <v>0</v>
      </c>
      <c r="I80">
        <f>IF(_xlfn.IFNA(VLOOKUP(A80,Results_classifier!A:A,1,0),0)=A80,1,0)</f>
        <v>0</v>
      </c>
      <c r="J80">
        <f t="shared" si="13"/>
        <v>0</v>
      </c>
      <c r="K80">
        <f t="shared" si="14"/>
        <v>1</v>
      </c>
      <c r="L80">
        <f t="shared" si="15"/>
        <v>0</v>
      </c>
      <c r="M80">
        <f t="shared" si="16"/>
        <v>0</v>
      </c>
    </row>
    <row r="81" spans="1:13" x14ac:dyDescent="0.25">
      <c r="A81" t="s">
        <v>1106</v>
      </c>
      <c r="B81" t="str">
        <f>VLOOKUP(A81,'1st expert'!$A$1:$H$144,8,0)</f>
        <v>Conceptual</v>
      </c>
      <c r="C81" t="str">
        <f>VLOOKUP(A81,'2nd expert'!$A$1:$F$144,3,0)</f>
        <v>Properties</v>
      </c>
      <c r="D81" t="str">
        <f>VLOOKUP(A81,'3rd expert'!$A$1:$E$144,3,0)</f>
        <v>Status</v>
      </c>
      <c r="E81">
        <f t="shared" si="9"/>
        <v>0</v>
      </c>
      <c r="F81">
        <f t="shared" si="10"/>
        <v>0</v>
      </c>
      <c r="G81">
        <f t="shared" si="11"/>
        <v>0</v>
      </c>
      <c r="H81">
        <f t="shared" si="12"/>
        <v>0</v>
      </c>
      <c r="I81">
        <f>IF(_xlfn.IFNA(VLOOKUP(A81,Results_classifier!A:A,1,0),0)=A81,1,0)</f>
        <v>0</v>
      </c>
      <c r="J81">
        <f t="shared" si="13"/>
        <v>0</v>
      </c>
      <c r="K81">
        <f t="shared" si="14"/>
        <v>1</v>
      </c>
      <c r="L81">
        <f t="shared" si="15"/>
        <v>0</v>
      </c>
      <c r="M81">
        <f t="shared" si="16"/>
        <v>0</v>
      </c>
    </row>
    <row r="82" spans="1:13" x14ac:dyDescent="0.25">
      <c r="A82" t="s">
        <v>1107</v>
      </c>
      <c r="B82" t="str">
        <f>VLOOKUP(A82,'1st expert'!$A$1:$H$144,8,0)</f>
        <v>Conceptual</v>
      </c>
      <c r="C82" t="str">
        <f>VLOOKUP(A82,'2nd expert'!$A$1:$F$144,3,0)</f>
        <v>Properties</v>
      </c>
      <c r="D82" t="str">
        <f>VLOOKUP(A82,'3rd expert'!$A$1:$E$144,3,0)</f>
        <v>Status; Array</v>
      </c>
      <c r="E82">
        <f t="shared" si="9"/>
        <v>0</v>
      </c>
      <c r="F82">
        <f t="shared" si="10"/>
        <v>0</v>
      </c>
      <c r="G82">
        <f t="shared" si="11"/>
        <v>0</v>
      </c>
      <c r="H82">
        <f t="shared" si="12"/>
        <v>0</v>
      </c>
      <c r="I82">
        <f>IF(_xlfn.IFNA(VLOOKUP(A82,Results_classifier!A:A,1,0),0)=A82,1,0)</f>
        <v>0</v>
      </c>
      <c r="J82">
        <f t="shared" si="13"/>
        <v>0</v>
      </c>
      <c r="K82">
        <f t="shared" si="14"/>
        <v>1</v>
      </c>
      <c r="L82">
        <f t="shared" si="15"/>
        <v>0</v>
      </c>
      <c r="M82">
        <f t="shared" si="16"/>
        <v>0</v>
      </c>
    </row>
    <row r="83" spans="1:13" x14ac:dyDescent="0.25">
      <c r="A83" t="s">
        <v>1108</v>
      </c>
      <c r="B83" t="str">
        <f>VLOOKUP(A83,'1st expert'!$A$1:$H$144,8,0)</f>
        <v>Conceptual</v>
      </c>
      <c r="C83" t="str">
        <f>VLOOKUP(A83,'2nd expert'!$A$1:$F$144,3,0)</f>
        <v>Result;Status</v>
      </c>
      <c r="D83" t="str">
        <f>VLOOKUP(A83,'3rd expert'!$A$1:$E$144,3,0)</f>
        <v>Status</v>
      </c>
      <c r="E83">
        <f t="shared" si="9"/>
        <v>0</v>
      </c>
      <c r="F83">
        <f t="shared" si="10"/>
        <v>1</v>
      </c>
      <c r="G83">
        <f t="shared" si="11"/>
        <v>0</v>
      </c>
      <c r="H83">
        <f t="shared" si="12"/>
        <v>0</v>
      </c>
      <c r="I83">
        <f>IF(_xlfn.IFNA(VLOOKUP(A83,Results_classifier!A:A,1,0),0)=A83,1,0)</f>
        <v>0</v>
      </c>
      <c r="J83">
        <f t="shared" si="13"/>
        <v>0</v>
      </c>
      <c r="K83">
        <f t="shared" si="14"/>
        <v>1</v>
      </c>
      <c r="L83">
        <f t="shared" si="15"/>
        <v>0</v>
      </c>
      <c r="M83">
        <f t="shared" si="16"/>
        <v>0</v>
      </c>
    </row>
    <row r="84" spans="1:13" x14ac:dyDescent="0.25">
      <c r="A84" t="s">
        <v>1109</v>
      </c>
      <c r="B84" t="str">
        <f>VLOOKUP(A84,'1st expert'!$A$1:$H$144,8,0)</f>
        <v>Conceptual</v>
      </c>
      <c r="C84" t="str">
        <f>VLOOKUP(A84,'2nd expert'!$A$1:$F$144,3,0)</f>
        <v>Array</v>
      </c>
      <c r="D84" t="str">
        <f>VLOOKUP(A84,'3rd expert'!$A$1:$E$144,3,0)</f>
        <v>Properties ; Array</v>
      </c>
      <c r="E84">
        <f t="shared" si="9"/>
        <v>0</v>
      </c>
      <c r="F84">
        <f t="shared" si="10"/>
        <v>0</v>
      </c>
      <c r="G84">
        <f t="shared" si="11"/>
        <v>0</v>
      </c>
      <c r="H84">
        <f t="shared" si="12"/>
        <v>0</v>
      </c>
      <c r="I84">
        <f>IF(_xlfn.IFNA(VLOOKUP(A84,Results_classifier!A:A,1,0),0)=A84,1,0)</f>
        <v>0</v>
      </c>
      <c r="J84">
        <f t="shared" si="13"/>
        <v>0</v>
      </c>
      <c r="K84">
        <f t="shared" si="14"/>
        <v>1</v>
      </c>
      <c r="L84">
        <f t="shared" si="15"/>
        <v>0</v>
      </c>
      <c r="M84">
        <f t="shared" si="16"/>
        <v>0</v>
      </c>
    </row>
    <row r="85" spans="1:13" x14ac:dyDescent="0.25">
      <c r="A85" t="s">
        <v>1110</v>
      </c>
      <c r="B85" t="str">
        <f>VLOOKUP(A85,'1st expert'!$A$1:$H$144,8,0)</f>
        <v>Conceptual</v>
      </c>
      <c r="C85" t="str">
        <f>VLOOKUP(A85,'2nd expert'!$A$1:$F$144,3,0)</f>
        <v>Properties</v>
      </c>
      <c r="D85" t="str">
        <f>VLOOKUP(A85,'3rd expert'!$A$1:$E$144,3,0)</f>
        <v>Status</v>
      </c>
      <c r="E85">
        <f t="shared" si="9"/>
        <v>0</v>
      </c>
      <c r="F85">
        <f t="shared" si="10"/>
        <v>0</v>
      </c>
      <c r="G85">
        <f t="shared" si="11"/>
        <v>0</v>
      </c>
      <c r="H85">
        <f t="shared" si="12"/>
        <v>0</v>
      </c>
      <c r="I85">
        <f>IF(_xlfn.IFNA(VLOOKUP(A85,Results_classifier!A:A,1,0),0)=A85,1,0)</f>
        <v>0</v>
      </c>
      <c r="J85">
        <f t="shared" si="13"/>
        <v>0</v>
      </c>
      <c r="K85">
        <f t="shared" si="14"/>
        <v>1</v>
      </c>
      <c r="L85">
        <f t="shared" si="15"/>
        <v>0</v>
      </c>
      <c r="M85">
        <f t="shared" si="16"/>
        <v>0</v>
      </c>
    </row>
    <row r="86" spans="1:13" x14ac:dyDescent="0.25">
      <c r="A86" t="s">
        <v>1110</v>
      </c>
      <c r="B86" t="str">
        <f>VLOOKUP(A86,'1st expert'!$A$1:$H$144,8,0)</f>
        <v>Conceptual</v>
      </c>
      <c r="C86" t="str">
        <f>VLOOKUP(A86,'2nd expert'!$A$1:$F$144,3,0)</f>
        <v>Properties</v>
      </c>
      <c r="D86" t="str">
        <f>VLOOKUP(A86,'3rd expert'!$A$1:$E$144,3,0)</f>
        <v>Status</v>
      </c>
      <c r="E86">
        <f t="shared" si="9"/>
        <v>0</v>
      </c>
      <c r="F86">
        <f t="shared" si="10"/>
        <v>0</v>
      </c>
      <c r="G86">
        <f t="shared" si="11"/>
        <v>0</v>
      </c>
      <c r="H86">
        <f t="shared" si="12"/>
        <v>0</v>
      </c>
      <c r="I86">
        <f>IF(_xlfn.IFNA(VLOOKUP(A86,Results_classifier!A:A,1,0),0)=A86,1,0)</f>
        <v>0</v>
      </c>
      <c r="J86">
        <f t="shared" si="13"/>
        <v>0</v>
      </c>
      <c r="K86">
        <f t="shared" si="14"/>
        <v>1</v>
      </c>
      <c r="L86">
        <f t="shared" si="15"/>
        <v>0</v>
      </c>
      <c r="M86">
        <f t="shared" si="16"/>
        <v>0</v>
      </c>
    </row>
    <row r="87" spans="1:13" x14ac:dyDescent="0.25">
      <c r="A87" t="s">
        <v>1111</v>
      </c>
      <c r="B87" t="str">
        <f>VLOOKUP(A87,'1st expert'!$A$1:$H$144,8,0)</f>
        <v>Operation</v>
      </c>
      <c r="C87" t="str">
        <f>VLOOKUP(A87,'2nd expert'!$A$1:$F$144,3,0)</f>
        <v>Operation</v>
      </c>
      <c r="D87" t="str">
        <f>VLOOKUP(A87,'3rd expert'!$A$1:$E$144,3,0)</f>
        <v>Operation</v>
      </c>
      <c r="E87">
        <f t="shared" si="9"/>
        <v>0</v>
      </c>
      <c r="F87">
        <f t="shared" si="10"/>
        <v>0</v>
      </c>
      <c r="G87">
        <f t="shared" si="11"/>
        <v>0</v>
      </c>
      <c r="H87">
        <f t="shared" si="12"/>
        <v>0</v>
      </c>
      <c r="I87">
        <f>IF(_xlfn.IFNA(VLOOKUP(A87,Results_classifier!A:A,1,0),0)=A87,1,0)</f>
        <v>0</v>
      </c>
      <c r="J87">
        <f t="shared" si="13"/>
        <v>0</v>
      </c>
      <c r="K87">
        <f t="shared" si="14"/>
        <v>1</v>
      </c>
      <c r="L87">
        <f t="shared" si="15"/>
        <v>0</v>
      </c>
      <c r="M87">
        <f t="shared" si="16"/>
        <v>0</v>
      </c>
    </row>
    <row r="88" spans="1:13" x14ac:dyDescent="0.25">
      <c r="A88" t="s">
        <v>1112</v>
      </c>
      <c r="B88" t="str">
        <f>VLOOKUP(A88,'1st expert'!$A$1:$H$144,8,0)</f>
        <v>Properties</v>
      </c>
      <c r="C88" t="str">
        <f>VLOOKUP(A88,'2nd expert'!$A$1:$F$144,3,0)</f>
        <v>Properties</v>
      </c>
      <c r="D88" t="str">
        <f>VLOOKUP(A88,'3rd expert'!$A$1:$E$144,3,0)</f>
        <v>Properties ; Array</v>
      </c>
      <c r="E88">
        <f t="shared" si="9"/>
        <v>0</v>
      </c>
      <c r="F88">
        <f t="shared" si="10"/>
        <v>0</v>
      </c>
      <c r="G88">
        <f t="shared" si="11"/>
        <v>0</v>
      </c>
      <c r="H88">
        <f t="shared" si="12"/>
        <v>0</v>
      </c>
      <c r="I88">
        <f>IF(_xlfn.IFNA(VLOOKUP(A88,Results_classifier!A:A,1,0),0)=A88,1,0)</f>
        <v>0</v>
      </c>
      <c r="J88">
        <f t="shared" si="13"/>
        <v>0</v>
      </c>
      <c r="K88">
        <f t="shared" si="14"/>
        <v>1</v>
      </c>
      <c r="L88">
        <f t="shared" si="15"/>
        <v>0</v>
      </c>
      <c r="M88">
        <f t="shared" si="16"/>
        <v>0</v>
      </c>
    </row>
    <row r="89" spans="1:13" x14ac:dyDescent="0.25">
      <c r="A89" t="s">
        <v>1113</v>
      </c>
      <c r="B89" t="str">
        <f>VLOOKUP(A89,'1st expert'!$A$1:$H$144,8,0)</f>
        <v>Conceptual</v>
      </c>
      <c r="C89" t="str">
        <f>VLOOKUP(A89,'2nd expert'!$A$1:$F$144,3,0)</f>
        <v>Properties</v>
      </c>
      <c r="D89" t="str">
        <f>VLOOKUP(A89,'3rd expert'!$A$1:$E$144,3,0)</f>
        <v>Status</v>
      </c>
      <c r="E89">
        <f t="shared" si="9"/>
        <v>0</v>
      </c>
      <c r="F89">
        <f t="shared" si="10"/>
        <v>0</v>
      </c>
      <c r="G89">
        <f t="shared" si="11"/>
        <v>0</v>
      </c>
      <c r="H89">
        <f t="shared" si="12"/>
        <v>0</v>
      </c>
      <c r="I89">
        <f>IF(_xlfn.IFNA(VLOOKUP(A89,Results_classifier!A:A,1,0),0)=A89,1,0)</f>
        <v>0</v>
      </c>
      <c r="J89">
        <f t="shared" si="13"/>
        <v>0</v>
      </c>
      <c r="K89">
        <f t="shared" si="14"/>
        <v>1</v>
      </c>
      <c r="L89">
        <f t="shared" si="15"/>
        <v>0</v>
      </c>
      <c r="M89">
        <f t="shared" si="16"/>
        <v>0</v>
      </c>
    </row>
    <row r="90" spans="1:13" x14ac:dyDescent="0.25">
      <c r="A90" t="s">
        <v>1114</v>
      </c>
      <c r="B90" t="str">
        <f>VLOOKUP(A90,'1st expert'!$A$1:$H$144,8,0)</f>
        <v>Conceptual</v>
      </c>
      <c r="C90" t="str">
        <f>VLOOKUP(A90,'2nd expert'!$A$1:$F$144,3,0)</f>
        <v>Properties</v>
      </c>
      <c r="D90" t="str">
        <f>VLOOKUP(A90,'3rd expert'!$A$1:$E$144,3,0)</f>
        <v>Properties</v>
      </c>
      <c r="E90">
        <f t="shared" si="9"/>
        <v>0</v>
      </c>
      <c r="F90">
        <f t="shared" si="10"/>
        <v>0</v>
      </c>
      <c r="G90">
        <f t="shared" si="11"/>
        <v>0</v>
      </c>
      <c r="H90">
        <f t="shared" si="12"/>
        <v>0</v>
      </c>
      <c r="I90">
        <f>IF(_xlfn.IFNA(VLOOKUP(A90,Results_classifier!A:A,1,0),0)=A90,1,0)</f>
        <v>0</v>
      </c>
      <c r="J90">
        <f t="shared" si="13"/>
        <v>0</v>
      </c>
      <c r="K90">
        <f t="shared" si="14"/>
        <v>1</v>
      </c>
      <c r="L90">
        <f t="shared" si="15"/>
        <v>0</v>
      </c>
      <c r="M90">
        <f t="shared" si="16"/>
        <v>0</v>
      </c>
    </row>
    <row r="91" spans="1:13" x14ac:dyDescent="0.25">
      <c r="A91" t="s">
        <v>1115</v>
      </c>
      <c r="B91" t="str">
        <f>VLOOKUP(A91,'1st expert'!$A$1:$H$144,8,0)</f>
        <v>Conceptual</v>
      </c>
      <c r="C91" t="str">
        <f>VLOOKUP(A91,'2nd expert'!$A$1:$F$144,3,0)</f>
        <v>Properties</v>
      </c>
      <c r="D91" t="str">
        <f>VLOOKUP(A91,'3rd expert'!$A$1:$E$144,3,0)</f>
        <v>Status; Array</v>
      </c>
      <c r="E91">
        <f t="shared" si="9"/>
        <v>0</v>
      </c>
      <c r="F91">
        <f t="shared" si="10"/>
        <v>0</v>
      </c>
      <c r="G91">
        <f t="shared" si="11"/>
        <v>0</v>
      </c>
      <c r="H91">
        <f t="shared" si="12"/>
        <v>0</v>
      </c>
      <c r="I91">
        <f>IF(_xlfn.IFNA(VLOOKUP(A91,Results_classifier!A:A,1,0),0)=A91,1,0)</f>
        <v>0</v>
      </c>
      <c r="J91">
        <f t="shared" si="13"/>
        <v>0</v>
      </c>
      <c r="K91">
        <f t="shared" si="14"/>
        <v>1</v>
      </c>
      <c r="L91">
        <f t="shared" si="15"/>
        <v>0</v>
      </c>
      <c r="M91">
        <f t="shared" si="16"/>
        <v>0</v>
      </c>
    </row>
    <row r="92" spans="1:13" x14ac:dyDescent="0.25">
      <c r="A92" t="s">
        <v>1116</v>
      </c>
      <c r="B92" t="str">
        <f>VLOOKUP(A92,'1st expert'!$A$1:$H$144,8,0)</f>
        <v>Conceptual</v>
      </c>
      <c r="C92" t="str">
        <f>VLOOKUP(A92,'2nd expert'!$A$1:$F$144,3,0)</f>
        <v>Status</v>
      </c>
      <c r="D92" t="str">
        <f>VLOOKUP(A92,'3rd expert'!$A$1:$E$144,3,0)</f>
        <v>Status; Array</v>
      </c>
      <c r="E92">
        <f t="shared" si="9"/>
        <v>0</v>
      </c>
      <c r="F92">
        <f t="shared" si="10"/>
        <v>0</v>
      </c>
      <c r="G92">
        <f t="shared" si="11"/>
        <v>0</v>
      </c>
      <c r="H92">
        <f t="shared" si="12"/>
        <v>0</v>
      </c>
      <c r="I92">
        <f>IF(_xlfn.IFNA(VLOOKUP(A92,Results_classifier!A:A,1,0),0)=A92,1,0)</f>
        <v>0</v>
      </c>
      <c r="J92">
        <f t="shared" si="13"/>
        <v>0</v>
      </c>
      <c r="K92">
        <f t="shared" si="14"/>
        <v>1</v>
      </c>
      <c r="L92">
        <f t="shared" si="15"/>
        <v>0</v>
      </c>
      <c r="M92">
        <f t="shared" si="16"/>
        <v>0</v>
      </c>
    </row>
    <row r="93" spans="1:13" x14ac:dyDescent="0.25">
      <c r="A93" t="s">
        <v>1117</v>
      </c>
      <c r="B93" t="str">
        <f>VLOOKUP(A93,'1st expert'!$A$1:$H$144,8,0)</f>
        <v>Conceptual</v>
      </c>
      <c r="C93" t="str">
        <f>VLOOKUP(A93,'2nd expert'!$A$1:$F$144,3,0)</f>
        <v>Conceptual</v>
      </c>
      <c r="D93" t="str">
        <f>VLOOKUP(A93,'3rd expert'!$A$1:$E$144,3,0)</f>
        <v>Conceptual</v>
      </c>
      <c r="E93">
        <f t="shared" si="9"/>
        <v>0</v>
      </c>
      <c r="F93">
        <f t="shared" si="10"/>
        <v>0</v>
      </c>
      <c r="G93">
        <f t="shared" si="11"/>
        <v>0</v>
      </c>
      <c r="H93">
        <f t="shared" si="12"/>
        <v>0</v>
      </c>
      <c r="I93">
        <f>IF(_xlfn.IFNA(VLOOKUP(A93,Results_classifier!A:A,1,0),0)=A93,1,0)</f>
        <v>0</v>
      </c>
      <c r="J93">
        <f t="shared" si="13"/>
        <v>0</v>
      </c>
      <c r="K93">
        <f t="shared" si="14"/>
        <v>1</v>
      </c>
      <c r="L93">
        <f t="shared" si="15"/>
        <v>0</v>
      </c>
      <c r="M93">
        <f t="shared" si="16"/>
        <v>0</v>
      </c>
    </row>
    <row r="94" spans="1:13" x14ac:dyDescent="0.25">
      <c r="A94" t="s">
        <v>1118</v>
      </c>
      <c r="B94" t="str">
        <f>VLOOKUP(A94,'1st expert'!$A$1:$H$144,8,0)</f>
        <v>Conceptual</v>
      </c>
      <c r="C94" t="str">
        <f>VLOOKUP(A94,'2nd expert'!$A$1:$F$144,3,0)</f>
        <v>Properties</v>
      </c>
      <c r="D94" t="str">
        <f>VLOOKUP(A94,'3rd expert'!$A$1:$E$144,3,0)</f>
        <v>Properties</v>
      </c>
      <c r="E94">
        <f t="shared" si="9"/>
        <v>0</v>
      </c>
      <c r="F94">
        <f t="shared" si="10"/>
        <v>0</v>
      </c>
      <c r="G94">
        <f t="shared" si="11"/>
        <v>0</v>
      </c>
      <c r="H94">
        <f t="shared" si="12"/>
        <v>0</v>
      </c>
      <c r="I94">
        <f>IF(_xlfn.IFNA(VLOOKUP(A94,Results_classifier!A:A,1,0),0)=A94,1,0)</f>
        <v>0</v>
      </c>
      <c r="J94">
        <f t="shared" si="13"/>
        <v>0</v>
      </c>
      <c r="K94">
        <f t="shared" si="14"/>
        <v>1</v>
      </c>
      <c r="L94">
        <f t="shared" si="15"/>
        <v>0</v>
      </c>
      <c r="M94">
        <f t="shared" si="16"/>
        <v>0</v>
      </c>
    </row>
    <row r="95" spans="1:13" x14ac:dyDescent="0.25">
      <c r="A95" t="s">
        <v>1119</v>
      </c>
      <c r="B95" t="str">
        <f>VLOOKUP(A95,'1st expert'!$A$1:$H$144,8,0)</f>
        <v>Conceptual</v>
      </c>
      <c r="C95" t="str">
        <f>VLOOKUP(A95,'2nd expert'!$A$1:$F$144,3,0)</f>
        <v>Status</v>
      </c>
      <c r="D95" t="str">
        <f>VLOOKUP(A95,'3rd expert'!$A$1:$E$144,3,0)</f>
        <v>Results</v>
      </c>
      <c r="E95">
        <f t="shared" si="9"/>
        <v>0</v>
      </c>
      <c r="F95">
        <f t="shared" si="10"/>
        <v>0</v>
      </c>
      <c r="G95">
        <f t="shared" si="11"/>
        <v>1</v>
      </c>
      <c r="H95">
        <f t="shared" si="12"/>
        <v>0</v>
      </c>
      <c r="I95">
        <f>IF(_xlfn.IFNA(VLOOKUP(A95,Results_classifier!A:A,1,0),0)=A95,1,0)</f>
        <v>0</v>
      </c>
      <c r="J95">
        <f t="shared" si="13"/>
        <v>0</v>
      </c>
      <c r="K95">
        <f t="shared" si="14"/>
        <v>1</v>
      </c>
      <c r="L95">
        <f t="shared" si="15"/>
        <v>0</v>
      </c>
      <c r="M95">
        <f t="shared" si="16"/>
        <v>0</v>
      </c>
    </row>
    <row r="96" spans="1:13" x14ac:dyDescent="0.25">
      <c r="A96" t="s">
        <v>1118</v>
      </c>
      <c r="B96" t="str">
        <f>VLOOKUP(A96,'1st expert'!$A$1:$H$144,8,0)</f>
        <v>Conceptual</v>
      </c>
      <c r="C96" t="str">
        <f>VLOOKUP(A96,'2nd expert'!$A$1:$F$144,3,0)</f>
        <v>Properties</v>
      </c>
      <c r="D96" t="str">
        <f>VLOOKUP(A96,'3rd expert'!$A$1:$E$144,3,0)</f>
        <v>Properties</v>
      </c>
      <c r="E96">
        <f t="shared" si="9"/>
        <v>0</v>
      </c>
      <c r="F96">
        <f t="shared" si="10"/>
        <v>0</v>
      </c>
      <c r="G96">
        <f t="shared" si="11"/>
        <v>0</v>
      </c>
      <c r="H96">
        <f t="shared" si="12"/>
        <v>0</v>
      </c>
      <c r="I96">
        <f>IF(_xlfn.IFNA(VLOOKUP(A96,Results_classifier!A:A,1,0),0)=A96,1,0)</f>
        <v>0</v>
      </c>
      <c r="J96">
        <f t="shared" si="13"/>
        <v>0</v>
      </c>
      <c r="K96">
        <f t="shared" si="14"/>
        <v>1</v>
      </c>
      <c r="L96">
        <f t="shared" si="15"/>
        <v>0</v>
      </c>
      <c r="M96">
        <f t="shared" si="16"/>
        <v>0</v>
      </c>
    </row>
    <row r="97" spans="1:13" x14ac:dyDescent="0.25">
      <c r="A97" t="s">
        <v>1113</v>
      </c>
      <c r="B97" t="str">
        <f>VLOOKUP(A97,'1st expert'!$A$1:$H$144,8,0)</f>
        <v>Conceptual</v>
      </c>
      <c r="C97" t="str">
        <f>VLOOKUP(A97,'2nd expert'!$A$1:$F$144,3,0)</f>
        <v>Properties</v>
      </c>
      <c r="D97" t="str">
        <f>VLOOKUP(A97,'3rd expert'!$A$1:$E$144,3,0)</f>
        <v>Status</v>
      </c>
      <c r="E97">
        <f t="shared" si="9"/>
        <v>0</v>
      </c>
      <c r="F97">
        <f t="shared" si="10"/>
        <v>0</v>
      </c>
      <c r="G97">
        <f t="shared" si="11"/>
        <v>0</v>
      </c>
      <c r="H97">
        <f t="shared" si="12"/>
        <v>0</v>
      </c>
      <c r="I97">
        <f>IF(_xlfn.IFNA(VLOOKUP(A97,Results_classifier!A:A,1,0),0)=A97,1,0)</f>
        <v>0</v>
      </c>
      <c r="J97">
        <f t="shared" si="13"/>
        <v>0</v>
      </c>
      <c r="K97">
        <f t="shared" si="14"/>
        <v>1</v>
      </c>
      <c r="L97">
        <f t="shared" si="15"/>
        <v>0</v>
      </c>
      <c r="M97">
        <f t="shared" si="16"/>
        <v>0</v>
      </c>
    </row>
    <row r="98" spans="1:13" x14ac:dyDescent="0.25">
      <c r="A98" t="s">
        <v>1120</v>
      </c>
      <c r="B98" t="str">
        <f>VLOOKUP(A98,'1st expert'!$A$1:$H$144,8,0)</f>
        <v>Conceptual</v>
      </c>
      <c r="C98" t="str">
        <f>VLOOKUP(A98,'2nd expert'!$A$1:$F$144,3,0)</f>
        <v>Properties</v>
      </c>
      <c r="D98" t="str">
        <f>VLOOKUP(A98,'3rd expert'!$A$1:$E$144,3,0)</f>
        <v>Properties</v>
      </c>
      <c r="E98">
        <f t="shared" si="9"/>
        <v>0</v>
      </c>
      <c r="F98">
        <f t="shared" si="10"/>
        <v>0</v>
      </c>
      <c r="G98">
        <f t="shared" si="11"/>
        <v>0</v>
      </c>
      <c r="H98">
        <f t="shared" si="12"/>
        <v>0</v>
      </c>
      <c r="I98">
        <f>IF(_xlfn.IFNA(VLOOKUP(A98,Results_classifier!A:A,1,0),0)=A98,1,0)</f>
        <v>0</v>
      </c>
      <c r="J98">
        <f t="shared" si="13"/>
        <v>0</v>
      </c>
      <c r="K98">
        <f t="shared" si="14"/>
        <v>1</v>
      </c>
      <c r="L98">
        <f t="shared" si="15"/>
        <v>0</v>
      </c>
      <c r="M98">
        <f t="shared" si="16"/>
        <v>0</v>
      </c>
    </row>
    <row r="99" spans="1:13" x14ac:dyDescent="0.25">
      <c r="A99" t="s">
        <v>1121</v>
      </c>
      <c r="B99" t="str">
        <f>VLOOKUP(A99,'1st expert'!$A$1:$H$144,8,0)</f>
        <v>Conceptual</v>
      </c>
      <c r="C99" t="str">
        <f>VLOOKUP(A99,'2nd expert'!$A$1:$F$144,3,0)</f>
        <v>Status</v>
      </c>
      <c r="D99" t="str">
        <f>VLOOKUP(A99,'3rd expert'!$A$1:$E$144,3,0)</f>
        <v>Status</v>
      </c>
      <c r="E99">
        <f t="shared" si="9"/>
        <v>0</v>
      </c>
      <c r="F99">
        <f t="shared" si="10"/>
        <v>0</v>
      </c>
      <c r="G99">
        <f t="shared" si="11"/>
        <v>0</v>
      </c>
      <c r="H99">
        <f t="shared" si="12"/>
        <v>0</v>
      </c>
      <c r="I99">
        <f>IF(_xlfn.IFNA(VLOOKUP(A99,Results_classifier!A:A,1,0),0)=A99,1,0)</f>
        <v>0</v>
      </c>
      <c r="J99">
        <f t="shared" si="13"/>
        <v>0</v>
      </c>
      <c r="K99">
        <f t="shared" si="14"/>
        <v>1</v>
      </c>
      <c r="L99">
        <f t="shared" si="15"/>
        <v>0</v>
      </c>
      <c r="M99">
        <f t="shared" si="16"/>
        <v>0</v>
      </c>
    </row>
    <row r="100" spans="1:13" x14ac:dyDescent="0.25">
      <c r="A100" t="s">
        <v>1122</v>
      </c>
      <c r="B100" t="str">
        <f>VLOOKUP(A100,'1st expert'!$A$1:$H$144,8,0)</f>
        <v>Conceptual</v>
      </c>
      <c r="C100" t="str">
        <f>VLOOKUP(A100,'2nd expert'!$A$1:$F$144,3,0)</f>
        <v>Status</v>
      </c>
      <c r="D100" t="str">
        <f>VLOOKUP(A100,'3rd expert'!$A$1:$E$144,3,0)</f>
        <v>Status</v>
      </c>
      <c r="E100">
        <f t="shared" si="9"/>
        <v>0</v>
      </c>
      <c r="F100">
        <f t="shared" si="10"/>
        <v>0</v>
      </c>
      <c r="G100">
        <f t="shared" si="11"/>
        <v>0</v>
      </c>
      <c r="H100">
        <f t="shared" si="12"/>
        <v>0</v>
      </c>
      <c r="I100">
        <f>IF(_xlfn.IFNA(VLOOKUP(A100,Results_classifier!A:A,1,0),0)=A100,1,0)</f>
        <v>0</v>
      </c>
      <c r="J100">
        <f t="shared" si="13"/>
        <v>0</v>
      </c>
      <c r="K100">
        <f t="shared" si="14"/>
        <v>1</v>
      </c>
      <c r="L100">
        <f t="shared" si="15"/>
        <v>0</v>
      </c>
      <c r="M100">
        <f t="shared" si="16"/>
        <v>0</v>
      </c>
    </row>
    <row r="101" spans="1:13" x14ac:dyDescent="0.25">
      <c r="A101" t="s">
        <v>1123</v>
      </c>
      <c r="B101" t="str">
        <f>VLOOKUP(A101,'1st expert'!$A$1:$H$144,8,0)</f>
        <v>Conceptual</v>
      </c>
      <c r="C101" t="str">
        <f>VLOOKUP(A101,'2nd expert'!$A$1:$F$144,3,0)</f>
        <v>Conceptual</v>
      </c>
      <c r="D101" t="str">
        <f>VLOOKUP(A101,'3rd expert'!$A$1:$E$144,3,0)</f>
        <v>Conceptual</v>
      </c>
      <c r="E101">
        <f t="shared" si="9"/>
        <v>0</v>
      </c>
      <c r="F101">
        <f t="shared" si="10"/>
        <v>0</v>
      </c>
      <c r="G101">
        <f t="shared" si="11"/>
        <v>0</v>
      </c>
      <c r="H101">
        <f t="shared" si="12"/>
        <v>0</v>
      </c>
      <c r="I101">
        <f>IF(_xlfn.IFNA(VLOOKUP(A101,Results_classifier!A:A,1,0),0)=A101,1,0)</f>
        <v>0</v>
      </c>
      <c r="J101">
        <f t="shared" si="13"/>
        <v>0</v>
      </c>
      <c r="K101">
        <f t="shared" si="14"/>
        <v>1</v>
      </c>
      <c r="L101">
        <f t="shared" si="15"/>
        <v>0</v>
      </c>
      <c r="M101">
        <f t="shared" si="16"/>
        <v>0</v>
      </c>
    </row>
    <row r="102" spans="1:13" x14ac:dyDescent="0.25">
      <c r="A102" t="s">
        <v>1124</v>
      </c>
      <c r="B102" t="str">
        <f>VLOOKUP(A102,'1st expert'!$A$1:$H$144,8,0)</f>
        <v>Properties</v>
      </c>
      <c r="C102" t="str">
        <f>VLOOKUP(A102,'2nd expert'!$A$1:$F$144,3,0)</f>
        <v>Properties</v>
      </c>
      <c r="D102" t="str">
        <f>VLOOKUP(A102,'3rd expert'!$A$1:$E$144,3,0)</f>
        <v>Array; Status</v>
      </c>
      <c r="E102">
        <f t="shared" si="9"/>
        <v>0</v>
      </c>
      <c r="F102">
        <f t="shared" si="10"/>
        <v>0</v>
      </c>
      <c r="G102">
        <f t="shared" si="11"/>
        <v>0</v>
      </c>
      <c r="H102">
        <f t="shared" si="12"/>
        <v>0</v>
      </c>
      <c r="I102">
        <f>IF(_xlfn.IFNA(VLOOKUP(A102,Results_classifier!A:A,1,0),0)=A102,1,0)</f>
        <v>0</v>
      </c>
      <c r="J102">
        <f t="shared" si="13"/>
        <v>0</v>
      </c>
      <c r="K102">
        <f t="shared" si="14"/>
        <v>1</v>
      </c>
      <c r="L102">
        <f t="shared" si="15"/>
        <v>0</v>
      </c>
      <c r="M102">
        <f t="shared" si="16"/>
        <v>0</v>
      </c>
    </row>
    <row r="103" spans="1:13" x14ac:dyDescent="0.25">
      <c r="A103" t="s">
        <v>1125</v>
      </c>
      <c r="B103" t="str">
        <f>VLOOKUP(A103,'1st expert'!$A$1:$H$144,8,0)</f>
        <v>Properties</v>
      </c>
      <c r="C103" t="str">
        <f>VLOOKUP(A103,'2nd expert'!$A$1:$F$144,3,0)</f>
        <v>Operation;Properties</v>
      </c>
      <c r="D103" t="str">
        <f>VLOOKUP(A103,'3rd expert'!$A$1:$E$144,3,0)</f>
        <v>Array; Status</v>
      </c>
      <c r="E103">
        <f t="shared" si="9"/>
        <v>0</v>
      </c>
      <c r="F103">
        <f t="shared" si="10"/>
        <v>0</v>
      </c>
      <c r="G103">
        <f t="shared" si="11"/>
        <v>0</v>
      </c>
      <c r="H103">
        <f t="shared" si="12"/>
        <v>0</v>
      </c>
      <c r="I103">
        <f>IF(_xlfn.IFNA(VLOOKUP(A103,Results_classifier!A:A,1,0),0)=A103,1,0)</f>
        <v>0</v>
      </c>
      <c r="J103">
        <f t="shared" si="13"/>
        <v>0</v>
      </c>
      <c r="K103">
        <f t="shared" si="14"/>
        <v>1</v>
      </c>
      <c r="L103">
        <f t="shared" si="15"/>
        <v>0</v>
      </c>
      <c r="M103">
        <f t="shared" si="16"/>
        <v>0</v>
      </c>
    </row>
    <row r="104" spans="1:13" x14ac:dyDescent="0.25">
      <c r="A104" t="s">
        <v>1126</v>
      </c>
      <c r="B104" t="str">
        <f>VLOOKUP(A104,'1st expert'!$A$1:$H$144,8,0)</f>
        <v>Properties</v>
      </c>
      <c r="C104" t="str">
        <f>VLOOKUP(A104,'2nd expert'!$A$1:$F$144,3,0)</f>
        <v>Properties</v>
      </c>
      <c r="D104" t="str">
        <f>VLOOKUP(A104,'3rd expert'!$A$1:$E$144,3,0)</f>
        <v>Array; Status</v>
      </c>
      <c r="E104">
        <f t="shared" si="9"/>
        <v>0</v>
      </c>
      <c r="F104">
        <f t="shared" si="10"/>
        <v>0</v>
      </c>
      <c r="G104">
        <f t="shared" si="11"/>
        <v>0</v>
      </c>
      <c r="H104">
        <f t="shared" si="12"/>
        <v>0</v>
      </c>
      <c r="I104">
        <f>IF(_xlfn.IFNA(VLOOKUP(A104,Results_classifier!A:A,1,0),0)=A104,1,0)</f>
        <v>0</v>
      </c>
      <c r="J104">
        <f t="shared" si="13"/>
        <v>0</v>
      </c>
      <c r="K104">
        <f t="shared" si="14"/>
        <v>1</v>
      </c>
      <c r="L104">
        <f t="shared" si="15"/>
        <v>0</v>
      </c>
      <c r="M104">
        <f t="shared" si="16"/>
        <v>0</v>
      </c>
    </row>
    <row r="105" spans="1:13" x14ac:dyDescent="0.25">
      <c r="A105" t="s">
        <v>1121</v>
      </c>
      <c r="B105" t="str">
        <f>VLOOKUP(A105,'1st expert'!$A$1:$H$144,8,0)</f>
        <v>Conceptual</v>
      </c>
      <c r="C105" t="str">
        <f>VLOOKUP(A105,'2nd expert'!$A$1:$F$144,3,0)</f>
        <v>Status</v>
      </c>
      <c r="D105" t="str">
        <f>VLOOKUP(A105,'3rd expert'!$A$1:$E$144,3,0)</f>
        <v>Status</v>
      </c>
      <c r="E105">
        <f t="shared" si="9"/>
        <v>0</v>
      </c>
      <c r="F105">
        <f t="shared" si="10"/>
        <v>0</v>
      </c>
      <c r="G105">
        <f t="shared" si="11"/>
        <v>0</v>
      </c>
      <c r="H105">
        <f t="shared" si="12"/>
        <v>0</v>
      </c>
      <c r="I105">
        <f>IF(_xlfn.IFNA(VLOOKUP(A105,Results_classifier!A:A,1,0),0)=A105,1,0)</f>
        <v>0</v>
      </c>
      <c r="J105">
        <f t="shared" si="13"/>
        <v>0</v>
      </c>
      <c r="K105">
        <f t="shared" si="14"/>
        <v>1</v>
      </c>
      <c r="L105">
        <f t="shared" si="15"/>
        <v>0</v>
      </c>
      <c r="M105">
        <f t="shared" si="16"/>
        <v>0</v>
      </c>
    </row>
    <row r="106" spans="1:13" x14ac:dyDescent="0.25">
      <c r="A106" t="s">
        <v>1127</v>
      </c>
      <c r="B106" t="str">
        <f>VLOOKUP(A106,'1st expert'!$A$1:$H$144,8,0)</f>
        <v>Conceptual</v>
      </c>
      <c r="C106" t="str">
        <f>VLOOKUP(A106,'2nd expert'!$A$1:$F$144,3,0)</f>
        <v>Operation;Properties</v>
      </c>
      <c r="D106" t="str">
        <f>VLOOKUP(A106,'3rd expert'!$A$1:$E$144,3,0)</f>
        <v>Conceptual</v>
      </c>
      <c r="E106">
        <f t="shared" si="9"/>
        <v>0</v>
      </c>
      <c r="F106">
        <f t="shared" si="10"/>
        <v>0</v>
      </c>
      <c r="G106">
        <f t="shared" si="11"/>
        <v>0</v>
      </c>
      <c r="H106">
        <f t="shared" si="12"/>
        <v>0</v>
      </c>
      <c r="I106">
        <f>IF(_xlfn.IFNA(VLOOKUP(A106,Results_classifier!A:A,1,0),0)=A106,1,0)</f>
        <v>0</v>
      </c>
      <c r="J106">
        <f t="shared" si="13"/>
        <v>0</v>
      </c>
      <c r="K106">
        <f t="shared" si="14"/>
        <v>1</v>
      </c>
      <c r="L106">
        <f t="shared" si="15"/>
        <v>0</v>
      </c>
      <c r="M106">
        <f t="shared" si="16"/>
        <v>0</v>
      </c>
    </row>
    <row r="107" spans="1:13" x14ac:dyDescent="0.25">
      <c r="A107" t="s">
        <v>1128</v>
      </c>
      <c r="B107" t="str">
        <f>VLOOKUP(A107,'1st expert'!$A$1:$H$144,8,0)</f>
        <v>Conceptual</v>
      </c>
      <c r="C107" t="str">
        <f>VLOOKUP(A107,'2nd expert'!$A$1:$F$144,3,0)</f>
        <v>Properties</v>
      </c>
      <c r="D107" t="str">
        <f>VLOOKUP(A107,'3rd expert'!$A$1:$E$144,3,0)</f>
        <v>Conceptual</v>
      </c>
      <c r="E107">
        <f t="shared" si="9"/>
        <v>0</v>
      </c>
      <c r="F107">
        <f t="shared" si="10"/>
        <v>0</v>
      </c>
      <c r="G107">
        <f t="shared" si="11"/>
        <v>0</v>
      </c>
      <c r="H107">
        <f t="shared" si="12"/>
        <v>0</v>
      </c>
      <c r="I107">
        <f>IF(_xlfn.IFNA(VLOOKUP(A107,Results_classifier!A:A,1,0),0)=A107,1,0)</f>
        <v>0</v>
      </c>
      <c r="J107">
        <f t="shared" si="13"/>
        <v>0</v>
      </c>
      <c r="K107">
        <f t="shared" si="14"/>
        <v>1</v>
      </c>
      <c r="L107">
        <f t="shared" si="15"/>
        <v>0</v>
      </c>
      <c r="M107">
        <f t="shared" si="16"/>
        <v>0</v>
      </c>
    </row>
    <row r="108" spans="1:13" x14ac:dyDescent="0.25">
      <c r="A108" t="s">
        <v>1129</v>
      </c>
      <c r="B108" t="str">
        <f>VLOOKUP(A108,'1st expert'!$A$1:$H$144,8,0)</f>
        <v>Conceptual</v>
      </c>
      <c r="C108" t="str">
        <f>VLOOKUP(A108,'2nd expert'!$A$1:$F$144,3,0)</f>
        <v>Conceptual</v>
      </c>
      <c r="D108" t="str">
        <f>VLOOKUP(A108,'3rd expert'!$A$1:$E$144,3,0)</f>
        <v>Conceptual</v>
      </c>
      <c r="E108">
        <f t="shared" si="9"/>
        <v>0</v>
      </c>
      <c r="F108">
        <f t="shared" si="10"/>
        <v>0</v>
      </c>
      <c r="G108">
        <f t="shared" si="11"/>
        <v>0</v>
      </c>
      <c r="H108">
        <f t="shared" si="12"/>
        <v>0</v>
      </c>
      <c r="I108">
        <f>IF(_xlfn.IFNA(VLOOKUP(A108,Results_classifier!A:A,1,0),0)=A108,1,0)</f>
        <v>0</v>
      </c>
      <c r="J108">
        <f t="shared" si="13"/>
        <v>0</v>
      </c>
      <c r="K108">
        <f t="shared" si="14"/>
        <v>1</v>
      </c>
      <c r="L108">
        <f t="shared" si="15"/>
        <v>0</v>
      </c>
      <c r="M108">
        <f t="shared" si="16"/>
        <v>0</v>
      </c>
    </row>
    <row r="109" spans="1:13" x14ac:dyDescent="0.25">
      <c r="A109" t="s">
        <v>1130</v>
      </c>
      <c r="B109" t="str">
        <f>VLOOKUP(A109,'1st expert'!$A$1:$H$144,8,0)</f>
        <v>Array</v>
      </c>
      <c r="C109" t="str">
        <f>VLOOKUP(A109,'2nd expert'!$A$1:$F$144,3,0)</f>
        <v>Array;Properties</v>
      </c>
      <c r="D109" t="str">
        <f>VLOOKUP(A109,'3rd expert'!$A$1:$E$144,3,0)</f>
        <v>Array</v>
      </c>
      <c r="E109">
        <f t="shared" si="9"/>
        <v>0</v>
      </c>
      <c r="F109">
        <f t="shared" si="10"/>
        <v>0</v>
      </c>
      <c r="G109">
        <f t="shared" si="11"/>
        <v>0</v>
      </c>
      <c r="H109">
        <f t="shared" si="12"/>
        <v>0</v>
      </c>
      <c r="I109">
        <f>IF(_xlfn.IFNA(VLOOKUP(A109,Results_classifier!A:A,1,0),0)=A109,1,0)</f>
        <v>0</v>
      </c>
      <c r="J109">
        <f t="shared" si="13"/>
        <v>0</v>
      </c>
      <c r="K109">
        <f t="shared" si="14"/>
        <v>1</v>
      </c>
      <c r="L109">
        <f t="shared" si="15"/>
        <v>0</v>
      </c>
      <c r="M109">
        <f t="shared" si="16"/>
        <v>0</v>
      </c>
    </row>
    <row r="110" spans="1:13" x14ac:dyDescent="0.25">
      <c r="A110" t="s">
        <v>1131</v>
      </c>
      <c r="B110" t="str">
        <f>VLOOKUP(A110,'1st expert'!$A$1:$H$144,8,0)</f>
        <v>Conceptual</v>
      </c>
      <c r="C110" t="str">
        <f>VLOOKUP(A110,'2nd expert'!$A$1:$F$144,3,0)</f>
        <v>Properties</v>
      </c>
      <c r="D110" t="str">
        <f>VLOOKUP(A110,'3rd expert'!$A$1:$E$144,3,0)</f>
        <v>Conceptual</v>
      </c>
      <c r="E110">
        <f t="shared" si="9"/>
        <v>0</v>
      </c>
      <c r="F110">
        <f t="shared" si="10"/>
        <v>0</v>
      </c>
      <c r="G110">
        <f t="shared" si="11"/>
        <v>0</v>
      </c>
      <c r="H110">
        <f t="shared" si="12"/>
        <v>0</v>
      </c>
      <c r="I110">
        <f>IF(_xlfn.IFNA(VLOOKUP(A110,Results_classifier!A:A,1,0),0)=A110,1,0)</f>
        <v>0</v>
      </c>
      <c r="J110">
        <f t="shared" si="13"/>
        <v>0</v>
      </c>
      <c r="K110">
        <f t="shared" si="14"/>
        <v>1</v>
      </c>
      <c r="L110">
        <f t="shared" si="15"/>
        <v>0</v>
      </c>
      <c r="M110">
        <f t="shared" si="16"/>
        <v>0</v>
      </c>
    </row>
    <row r="111" spans="1:13" x14ac:dyDescent="0.25">
      <c r="A111" t="s">
        <v>1132</v>
      </c>
      <c r="B111" t="str">
        <f>VLOOKUP(A111,'1st expert'!$A$1:$H$144,8,0)</f>
        <v>Conceptual</v>
      </c>
      <c r="C111" t="str">
        <f>VLOOKUP(A111,'2nd expert'!$A$1:$F$144,3,0)</f>
        <v>Properties</v>
      </c>
      <c r="D111" t="str">
        <f>VLOOKUP(A111,'3rd expert'!$A$1:$E$144,3,0)</f>
        <v>Conceptual</v>
      </c>
      <c r="E111">
        <f t="shared" si="9"/>
        <v>0</v>
      </c>
      <c r="F111">
        <f t="shared" si="10"/>
        <v>0</v>
      </c>
      <c r="G111">
        <f t="shared" si="11"/>
        <v>0</v>
      </c>
      <c r="H111">
        <f t="shared" si="12"/>
        <v>0</v>
      </c>
      <c r="I111">
        <f>IF(_xlfn.IFNA(VLOOKUP(A111,Results_classifier!A:A,1,0),0)=A111,1,0)</f>
        <v>0</v>
      </c>
      <c r="J111">
        <f t="shared" si="13"/>
        <v>0</v>
      </c>
      <c r="K111">
        <f t="shared" si="14"/>
        <v>1</v>
      </c>
      <c r="L111">
        <f t="shared" si="15"/>
        <v>0</v>
      </c>
      <c r="M111">
        <f t="shared" si="16"/>
        <v>0</v>
      </c>
    </row>
    <row r="112" spans="1:13" x14ac:dyDescent="0.25">
      <c r="A112" t="s">
        <v>1133</v>
      </c>
      <c r="B112" t="str">
        <f>VLOOKUP(A112,'1st expert'!$A$1:$H$144,8,0)</f>
        <v>Conceptual</v>
      </c>
      <c r="C112" t="str">
        <f>VLOOKUP(A112,'2nd expert'!$A$1:$F$144,3,0)</f>
        <v>Properties</v>
      </c>
      <c r="D112" t="str">
        <f>VLOOKUP(A112,'3rd expert'!$A$1:$E$144,3,0)</f>
        <v>Conceptual</v>
      </c>
      <c r="E112">
        <f t="shared" si="9"/>
        <v>0</v>
      </c>
      <c r="F112">
        <f t="shared" si="10"/>
        <v>0</v>
      </c>
      <c r="G112">
        <f t="shared" si="11"/>
        <v>0</v>
      </c>
      <c r="H112">
        <f t="shared" si="12"/>
        <v>0</v>
      </c>
      <c r="I112">
        <f>IF(_xlfn.IFNA(VLOOKUP(A112,Results_classifier!A:A,1,0),0)=A112,1,0)</f>
        <v>0</v>
      </c>
      <c r="J112">
        <f t="shared" si="13"/>
        <v>0</v>
      </c>
      <c r="K112">
        <f t="shared" si="14"/>
        <v>1</v>
      </c>
      <c r="L112">
        <f t="shared" si="15"/>
        <v>0</v>
      </c>
      <c r="M112">
        <f t="shared" si="16"/>
        <v>0</v>
      </c>
    </row>
    <row r="113" spans="1:13" x14ac:dyDescent="0.25">
      <c r="A113" t="s">
        <v>1134</v>
      </c>
      <c r="B113" t="str">
        <f>VLOOKUP(A113,'1st expert'!$A$1:$H$144,8,0)</f>
        <v>Properties</v>
      </c>
      <c r="C113" t="str">
        <f>VLOOKUP(A113,'2nd expert'!$A$1:$F$144,3,0)</f>
        <v>Properties</v>
      </c>
      <c r="D113" t="str">
        <f>VLOOKUP(A113,'3rd expert'!$A$1:$E$144,3,0)</f>
        <v>Status</v>
      </c>
      <c r="E113">
        <f t="shared" si="9"/>
        <v>0</v>
      </c>
      <c r="F113">
        <f t="shared" si="10"/>
        <v>0</v>
      </c>
      <c r="G113">
        <f t="shared" si="11"/>
        <v>0</v>
      </c>
      <c r="H113">
        <f t="shared" si="12"/>
        <v>0</v>
      </c>
      <c r="I113">
        <f>IF(_xlfn.IFNA(VLOOKUP(A113,Results_classifier!A:A,1,0),0)=A113,1,0)</f>
        <v>0</v>
      </c>
      <c r="J113">
        <f t="shared" si="13"/>
        <v>0</v>
      </c>
      <c r="K113">
        <f t="shared" si="14"/>
        <v>1</v>
      </c>
      <c r="L113">
        <f t="shared" si="15"/>
        <v>0</v>
      </c>
      <c r="M113">
        <f t="shared" si="16"/>
        <v>0</v>
      </c>
    </row>
    <row r="114" spans="1:13" x14ac:dyDescent="0.25">
      <c r="A114" t="s">
        <v>1135</v>
      </c>
      <c r="B114" t="str">
        <f>VLOOKUP(A114,'1st expert'!$A$1:$H$144,8,0)</f>
        <v>Properties</v>
      </c>
      <c r="C114" t="str">
        <f>VLOOKUP(A114,'2nd expert'!$A$1:$F$144,3,0)</f>
        <v>Properties</v>
      </c>
      <c r="D114" t="str">
        <f>VLOOKUP(A114,'3rd expert'!$A$1:$E$144,3,0)</f>
        <v>Status</v>
      </c>
      <c r="E114">
        <f t="shared" si="9"/>
        <v>0</v>
      </c>
      <c r="F114">
        <f t="shared" si="10"/>
        <v>0</v>
      </c>
      <c r="G114">
        <f t="shared" si="11"/>
        <v>0</v>
      </c>
      <c r="H114">
        <f t="shared" si="12"/>
        <v>0</v>
      </c>
      <c r="I114">
        <f>IF(_xlfn.IFNA(VLOOKUP(A114,Results_classifier!A:A,1,0),0)=A114,1,0)</f>
        <v>0</v>
      </c>
      <c r="J114">
        <f t="shared" si="13"/>
        <v>0</v>
      </c>
      <c r="K114">
        <f t="shared" si="14"/>
        <v>1</v>
      </c>
      <c r="L114">
        <f t="shared" si="15"/>
        <v>0</v>
      </c>
      <c r="M114">
        <f t="shared" si="16"/>
        <v>0</v>
      </c>
    </row>
    <row r="115" spans="1:13" x14ac:dyDescent="0.25">
      <c r="A115" t="s">
        <v>1136</v>
      </c>
      <c r="B115" t="str">
        <f>VLOOKUP(A115,'1st expert'!$A$1:$H$144,8,0)</f>
        <v>Properties</v>
      </c>
      <c r="C115" t="str">
        <f>VLOOKUP(A115,'2nd expert'!$A$1:$F$144,3,0)</f>
        <v>Properties</v>
      </c>
      <c r="D115" t="str">
        <f>VLOOKUP(A115,'3rd expert'!$A$1:$E$144,3,0)</f>
        <v>Array; Status</v>
      </c>
      <c r="E115">
        <f t="shared" si="9"/>
        <v>0</v>
      </c>
      <c r="F115">
        <f t="shared" si="10"/>
        <v>0</v>
      </c>
      <c r="G115">
        <f t="shared" si="11"/>
        <v>0</v>
      </c>
      <c r="H115">
        <f t="shared" si="12"/>
        <v>0</v>
      </c>
      <c r="I115">
        <f>IF(_xlfn.IFNA(VLOOKUP(A115,Results_classifier!A:A,1,0),0)=A115,1,0)</f>
        <v>0</v>
      </c>
      <c r="J115">
        <f t="shared" si="13"/>
        <v>0</v>
      </c>
      <c r="K115">
        <f t="shared" si="14"/>
        <v>1</v>
      </c>
      <c r="L115">
        <f t="shared" si="15"/>
        <v>0</v>
      </c>
      <c r="M115">
        <f t="shared" si="16"/>
        <v>0</v>
      </c>
    </row>
    <row r="116" spans="1:13" x14ac:dyDescent="0.25">
      <c r="A116" t="s">
        <v>1137</v>
      </c>
      <c r="B116" t="str">
        <f>VLOOKUP(A116,'1st expert'!$A$1:$H$144,8,0)</f>
        <v>Conceptual</v>
      </c>
      <c r="C116" t="str">
        <f>VLOOKUP(A116,'2nd expert'!$A$1:$F$144,3,0)</f>
        <v>Array</v>
      </c>
      <c r="D116" t="str">
        <f>VLOOKUP(A116,'3rd expert'!$A$1:$E$144,3,0)</f>
        <v>Status</v>
      </c>
      <c r="E116">
        <f t="shared" si="9"/>
        <v>0</v>
      </c>
      <c r="F116">
        <f t="shared" si="10"/>
        <v>0</v>
      </c>
      <c r="G116">
        <f t="shared" si="11"/>
        <v>0</v>
      </c>
      <c r="H116">
        <f t="shared" si="12"/>
        <v>0</v>
      </c>
      <c r="I116">
        <f>IF(_xlfn.IFNA(VLOOKUP(A116,Results_classifier!A:A,1,0),0)=A116,1,0)</f>
        <v>0</v>
      </c>
      <c r="J116">
        <f t="shared" si="13"/>
        <v>0</v>
      </c>
      <c r="K116">
        <f t="shared" si="14"/>
        <v>1</v>
      </c>
      <c r="L116">
        <f t="shared" si="15"/>
        <v>0</v>
      </c>
      <c r="M116">
        <f t="shared" si="16"/>
        <v>0</v>
      </c>
    </row>
    <row r="117" spans="1:13" x14ac:dyDescent="0.25">
      <c r="A117" t="s">
        <v>1138</v>
      </c>
      <c r="B117" t="str">
        <f>VLOOKUP(A117,'1st expert'!$A$1:$H$144,8,0)</f>
        <v>Conceptual</v>
      </c>
      <c r="C117" t="str">
        <f>VLOOKUP(A117,'2nd expert'!$A$1:$F$144,3,0)</f>
        <v>Array;Properties</v>
      </c>
      <c r="D117" t="str">
        <f>VLOOKUP(A117,'3rd expert'!$A$1:$E$144,3,0)</f>
        <v>Status</v>
      </c>
      <c r="E117">
        <f t="shared" si="9"/>
        <v>0</v>
      </c>
      <c r="F117">
        <f t="shared" si="10"/>
        <v>0</v>
      </c>
      <c r="G117">
        <f t="shared" si="11"/>
        <v>0</v>
      </c>
      <c r="H117">
        <f t="shared" si="12"/>
        <v>0</v>
      </c>
      <c r="I117">
        <f>IF(_xlfn.IFNA(VLOOKUP(A117,Results_classifier!A:A,1,0),0)=A117,1,0)</f>
        <v>0</v>
      </c>
      <c r="J117">
        <f t="shared" si="13"/>
        <v>0</v>
      </c>
      <c r="K117">
        <f t="shared" si="14"/>
        <v>1</v>
      </c>
      <c r="L117">
        <f t="shared" si="15"/>
        <v>0</v>
      </c>
      <c r="M117">
        <f t="shared" si="16"/>
        <v>0</v>
      </c>
    </row>
    <row r="118" spans="1:13" x14ac:dyDescent="0.25">
      <c r="A118" t="s">
        <v>1139</v>
      </c>
      <c r="B118" t="str">
        <f>VLOOKUP(A118,'1st expert'!$A$1:$H$144,8,0)</f>
        <v>Conceptual</v>
      </c>
      <c r="C118" t="str">
        <f>VLOOKUP(A118,'2nd expert'!$A$1:$F$144,3,0)</f>
        <v>Conceptual</v>
      </c>
      <c r="D118" t="str">
        <f>VLOOKUP(A118,'3rd expert'!$A$1:$E$144,3,0)</f>
        <v>Operation</v>
      </c>
      <c r="E118">
        <f t="shared" si="9"/>
        <v>0</v>
      </c>
      <c r="F118">
        <f t="shared" si="10"/>
        <v>0</v>
      </c>
      <c r="G118">
        <f t="shared" si="11"/>
        <v>0</v>
      </c>
      <c r="H118">
        <f t="shared" si="12"/>
        <v>0</v>
      </c>
      <c r="I118">
        <f>IF(_xlfn.IFNA(VLOOKUP(A118,Results_classifier!A:A,1,0),0)=A118,1,0)</f>
        <v>0</v>
      </c>
      <c r="J118">
        <f t="shared" si="13"/>
        <v>0</v>
      </c>
      <c r="K118">
        <f t="shared" si="14"/>
        <v>1</v>
      </c>
      <c r="L118">
        <f t="shared" si="15"/>
        <v>0</v>
      </c>
      <c r="M118">
        <f t="shared" si="16"/>
        <v>0</v>
      </c>
    </row>
    <row r="119" spans="1:13" x14ac:dyDescent="0.25">
      <c r="A119" t="s">
        <v>1140</v>
      </c>
      <c r="B119" t="str">
        <f>VLOOKUP(A119,'1st expert'!$A$1:$H$144,8,0)</f>
        <v>Conceptual</v>
      </c>
      <c r="C119" t="str">
        <f>VLOOKUP(A119,'2nd expert'!$A$1:$F$144,3,0)</f>
        <v>Array</v>
      </c>
      <c r="D119" t="str">
        <f>VLOOKUP(A119,'3rd expert'!$A$1:$E$144,3,0)</f>
        <v>Results</v>
      </c>
      <c r="E119">
        <f t="shared" si="9"/>
        <v>0</v>
      </c>
      <c r="F119">
        <f t="shared" si="10"/>
        <v>0</v>
      </c>
      <c r="G119">
        <f t="shared" si="11"/>
        <v>1</v>
      </c>
      <c r="H119">
        <f t="shared" si="12"/>
        <v>0</v>
      </c>
      <c r="I119">
        <f>IF(_xlfn.IFNA(VLOOKUP(A119,Results_classifier!A:A,1,0),0)=A119,1,0)</f>
        <v>0</v>
      </c>
      <c r="J119">
        <f t="shared" si="13"/>
        <v>0</v>
      </c>
      <c r="K119">
        <f t="shared" si="14"/>
        <v>1</v>
      </c>
      <c r="L119">
        <f t="shared" si="15"/>
        <v>0</v>
      </c>
      <c r="M119">
        <f t="shared" si="16"/>
        <v>0</v>
      </c>
    </row>
    <row r="120" spans="1:13" x14ac:dyDescent="0.25">
      <c r="A120" t="s">
        <v>1141</v>
      </c>
      <c r="B120" t="str">
        <f>VLOOKUP(A120,'1st expert'!$A$1:$H$144,8,0)</f>
        <v>Conceptual</v>
      </c>
      <c r="C120" t="str">
        <f>VLOOKUP(A120,'2nd expert'!$A$1:$F$144,3,0)</f>
        <v>Conceptual</v>
      </c>
      <c r="D120" t="str">
        <f>VLOOKUP(A120,'3rd expert'!$A$1:$E$144,3,0)</f>
        <v>Status</v>
      </c>
      <c r="E120">
        <f t="shared" si="9"/>
        <v>0</v>
      </c>
      <c r="F120">
        <f t="shared" si="10"/>
        <v>0</v>
      </c>
      <c r="G120">
        <f t="shared" si="11"/>
        <v>0</v>
      </c>
      <c r="H120">
        <f t="shared" si="12"/>
        <v>0</v>
      </c>
      <c r="I120">
        <f>IF(_xlfn.IFNA(VLOOKUP(A120,Results_classifier!A:A,1,0),0)=A120,1,0)</f>
        <v>0</v>
      </c>
      <c r="J120">
        <f t="shared" si="13"/>
        <v>0</v>
      </c>
      <c r="K120">
        <f t="shared" si="14"/>
        <v>1</v>
      </c>
      <c r="L120">
        <f t="shared" si="15"/>
        <v>0</v>
      </c>
      <c r="M120">
        <f t="shared" si="16"/>
        <v>0</v>
      </c>
    </row>
    <row r="121" spans="1:13" x14ac:dyDescent="0.25">
      <c r="A121" t="s">
        <v>1142</v>
      </c>
      <c r="B121" t="str">
        <f>VLOOKUP(A121,'1st expert'!$A$1:$H$144,8,0)</f>
        <v>Conceptual</v>
      </c>
      <c r="C121" t="str">
        <f>VLOOKUP(A121,'2nd expert'!$A$1:$F$144,3,0)</f>
        <v>Conceptual</v>
      </c>
      <c r="D121" t="str">
        <f>VLOOKUP(A121,'3rd expert'!$A$1:$E$144,3,0)</f>
        <v>Properties ; Array</v>
      </c>
      <c r="E121">
        <f t="shared" si="9"/>
        <v>0</v>
      </c>
      <c r="F121">
        <f t="shared" si="10"/>
        <v>0</v>
      </c>
      <c r="G121">
        <f t="shared" si="11"/>
        <v>0</v>
      </c>
      <c r="H121">
        <f t="shared" si="12"/>
        <v>0</v>
      </c>
      <c r="I121">
        <f>IF(_xlfn.IFNA(VLOOKUP(A121,Results_classifier!A:A,1,0),0)=A121,1,0)</f>
        <v>0</v>
      </c>
      <c r="J121">
        <f t="shared" si="13"/>
        <v>0</v>
      </c>
      <c r="K121">
        <f t="shared" si="14"/>
        <v>1</v>
      </c>
      <c r="L121">
        <f t="shared" si="15"/>
        <v>0</v>
      </c>
      <c r="M121">
        <f t="shared" si="16"/>
        <v>0</v>
      </c>
    </row>
    <row r="122" spans="1:13" x14ac:dyDescent="0.25">
      <c r="A122" t="s">
        <v>1143</v>
      </c>
      <c r="B122" t="str">
        <f>VLOOKUP(A122,'1st expert'!$A$1:$H$144,8,0)</f>
        <v>Conceptual</v>
      </c>
      <c r="C122" t="str">
        <f>VLOOKUP(A122,'2nd expert'!$A$1:$F$144,3,0)</f>
        <v>Array</v>
      </c>
      <c r="D122" t="str">
        <f>VLOOKUP(A122,'3rd expert'!$A$1:$E$144,3,0)</f>
        <v>Properties ; Array</v>
      </c>
      <c r="E122">
        <f t="shared" si="9"/>
        <v>0</v>
      </c>
      <c r="F122">
        <f t="shared" si="10"/>
        <v>0</v>
      </c>
      <c r="G122">
        <f t="shared" si="11"/>
        <v>0</v>
      </c>
      <c r="H122">
        <f t="shared" si="12"/>
        <v>0</v>
      </c>
      <c r="I122">
        <f>IF(_xlfn.IFNA(VLOOKUP(A122,Results_classifier!A:A,1,0),0)=A122,1,0)</f>
        <v>0</v>
      </c>
      <c r="J122">
        <f t="shared" si="13"/>
        <v>0</v>
      </c>
      <c r="K122">
        <f t="shared" si="14"/>
        <v>1</v>
      </c>
      <c r="L122">
        <f t="shared" si="15"/>
        <v>0</v>
      </c>
      <c r="M122">
        <f t="shared" si="16"/>
        <v>0</v>
      </c>
    </row>
    <row r="123" spans="1:13" x14ac:dyDescent="0.25">
      <c r="A123" t="s">
        <v>1144</v>
      </c>
      <c r="B123" t="str">
        <f>VLOOKUP(A123,'1st expert'!$A$1:$H$144,8,0)</f>
        <v>Conceptual</v>
      </c>
      <c r="C123" t="str">
        <f>VLOOKUP(A123,'2nd expert'!$A$1:$F$144,3,0)</f>
        <v>Properties</v>
      </c>
      <c r="D123" t="str">
        <f>VLOOKUP(A123,'3rd expert'!$A$1:$E$144,3,0)</f>
        <v>Conceptual</v>
      </c>
      <c r="E123">
        <f t="shared" si="9"/>
        <v>0</v>
      </c>
      <c r="F123">
        <f t="shared" si="10"/>
        <v>0</v>
      </c>
      <c r="G123">
        <f t="shared" si="11"/>
        <v>0</v>
      </c>
      <c r="H123">
        <f t="shared" si="12"/>
        <v>0</v>
      </c>
      <c r="I123">
        <f>IF(_xlfn.IFNA(VLOOKUP(A123,Results_classifier!A:A,1,0),0)=A123,1,0)</f>
        <v>0</v>
      </c>
      <c r="J123">
        <f t="shared" si="13"/>
        <v>0</v>
      </c>
      <c r="K123">
        <f t="shared" si="14"/>
        <v>1</v>
      </c>
      <c r="L123">
        <f t="shared" si="15"/>
        <v>0</v>
      </c>
      <c r="M123">
        <f t="shared" si="16"/>
        <v>0</v>
      </c>
    </row>
    <row r="124" spans="1:13" x14ac:dyDescent="0.25">
      <c r="A124" t="s">
        <v>1145</v>
      </c>
      <c r="B124" t="str">
        <f>VLOOKUP(A124,'1st expert'!$A$1:$H$144,8,0)</f>
        <v>Conceptual</v>
      </c>
      <c r="C124" t="str">
        <f>VLOOKUP(A124,'2nd expert'!$A$1:$F$144,3,0)</f>
        <v>Properties</v>
      </c>
      <c r="D124" t="str">
        <f>VLOOKUP(A124,'3rd expert'!$A$1:$E$144,3,0)</f>
        <v>Properties</v>
      </c>
      <c r="E124">
        <f t="shared" si="9"/>
        <v>0</v>
      </c>
      <c r="F124">
        <f t="shared" si="10"/>
        <v>0</v>
      </c>
      <c r="G124">
        <f t="shared" si="11"/>
        <v>0</v>
      </c>
      <c r="H124">
        <f t="shared" si="12"/>
        <v>0</v>
      </c>
      <c r="I124">
        <f>IF(_xlfn.IFNA(VLOOKUP(A124,Results_classifier!A:A,1,0),0)=A124,1,0)</f>
        <v>0</v>
      </c>
      <c r="J124">
        <f t="shared" si="13"/>
        <v>0</v>
      </c>
      <c r="K124">
        <f t="shared" si="14"/>
        <v>1</v>
      </c>
      <c r="L124">
        <f t="shared" si="15"/>
        <v>0</v>
      </c>
      <c r="M124">
        <f t="shared" si="16"/>
        <v>0</v>
      </c>
    </row>
    <row r="125" spans="1:13" x14ac:dyDescent="0.25">
      <c r="A125" t="s">
        <v>1146</v>
      </c>
      <c r="B125" t="str">
        <f>VLOOKUP(A125,'1st expert'!$A$1:$H$144,8,0)</f>
        <v>Operation</v>
      </c>
      <c r="C125" t="str">
        <f>VLOOKUP(A125,'2nd expert'!$A$1:$F$144,3,0)</f>
        <v>Operation</v>
      </c>
      <c r="D125" t="str">
        <f>VLOOKUP(A125,'3rd expert'!$A$1:$E$144,3,0)</f>
        <v>Operation</v>
      </c>
      <c r="E125">
        <f t="shared" si="9"/>
        <v>0</v>
      </c>
      <c r="F125">
        <f t="shared" si="10"/>
        <v>0</v>
      </c>
      <c r="G125">
        <f t="shared" si="11"/>
        <v>0</v>
      </c>
      <c r="H125">
        <f t="shared" si="12"/>
        <v>0</v>
      </c>
      <c r="I125">
        <f>IF(_xlfn.IFNA(VLOOKUP(A125,Results_classifier!A:A,1,0),0)=A125,1,0)</f>
        <v>0</v>
      </c>
      <c r="J125">
        <f t="shared" si="13"/>
        <v>0</v>
      </c>
      <c r="K125">
        <f t="shared" si="14"/>
        <v>1</v>
      </c>
      <c r="L125">
        <f t="shared" si="15"/>
        <v>0</v>
      </c>
      <c r="M125">
        <f t="shared" si="16"/>
        <v>0</v>
      </c>
    </row>
    <row r="126" spans="1:13" x14ac:dyDescent="0.25">
      <c r="A126" t="s">
        <v>1147</v>
      </c>
      <c r="B126" t="str">
        <f>VLOOKUP(A126,'1st expert'!$A$1:$H$144,8,0)</f>
        <v>Conceptual</v>
      </c>
      <c r="C126" t="str">
        <f>VLOOKUP(A126,'2nd expert'!$A$1:$F$144,3,0)</f>
        <v>Operation</v>
      </c>
      <c r="D126" t="str">
        <f>VLOOKUP(A126,'3rd expert'!$A$1:$E$144,3,0)</f>
        <v>Operation</v>
      </c>
      <c r="E126">
        <f t="shared" si="9"/>
        <v>0</v>
      </c>
      <c r="F126">
        <f t="shared" si="10"/>
        <v>0</v>
      </c>
      <c r="G126">
        <f t="shared" si="11"/>
        <v>0</v>
      </c>
      <c r="H126">
        <f t="shared" si="12"/>
        <v>0</v>
      </c>
      <c r="I126">
        <f>IF(_xlfn.IFNA(VLOOKUP(A126,Results_classifier!A:A,1,0),0)=A126,1,0)</f>
        <v>0</v>
      </c>
      <c r="J126">
        <f t="shared" si="13"/>
        <v>0</v>
      </c>
      <c r="K126">
        <f t="shared" si="14"/>
        <v>1</v>
      </c>
      <c r="L126">
        <f t="shared" si="15"/>
        <v>0</v>
      </c>
      <c r="M126">
        <f t="shared" si="16"/>
        <v>0</v>
      </c>
    </row>
    <row r="127" spans="1:13" x14ac:dyDescent="0.25">
      <c r="A127" t="s">
        <v>1148</v>
      </c>
      <c r="B127" t="str">
        <f>VLOOKUP(A127,'1st expert'!$A$1:$H$144,8,0)</f>
        <v>Operation</v>
      </c>
      <c r="C127" t="str">
        <f>VLOOKUP(A127,'2nd expert'!$A$1:$F$144,3,0)</f>
        <v>Operation</v>
      </c>
      <c r="D127" t="str">
        <f>VLOOKUP(A127,'3rd expert'!$A$1:$E$144,3,0)</f>
        <v>Properties</v>
      </c>
      <c r="E127">
        <f t="shared" si="9"/>
        <v>0</v>
      </c>
      <c r="F127">
        <f t="shared" si="10"/>
        <v>0</v>
      </c>
      <c r="G127">
        <f t="shared" si="11"/>
        <v>0</v>
      </c>
      <c r="H127">
        <f t="shared" si="12"/>
        <v>0</v>
      </c>
      <c r="I127">
        <f>IF(_xlfn.IFNA(VLOOKUP(A127,Results_classifier!A:A,1,0),0)=A127,1,0)</f>
        <v>0</v>
      </c>
      <c r="J127">
        <f t="shared" si="13"/>
        <v>0</v>
      </c>
      <c r="K127">
        <f t="shared" si="14"/>
        <v>1</v>
      </c>
      <c r="L127">
        <f t="shared" si="15"/>
        <v>0</v>
      </c>
      <c r="M127">
        <f t="shared" si="16"/>
        <v>0</v>
      </c>
    </row>
    <row r="128" spans="1:13" x14ac:dyDescent="0.25">
      <c r="A128" t="s">
        <v>1146</v>
      </c>
      <c r="B128" t="str">
        <f>VLOOKUP(A128,'1st expert'!$A$1:$H$144,8,0)</f>
        <v>Operation</v>
      </c>
      <c r="C128" t="str">
        <f>VLOOKUP(A128,'2nd expert'!$A$1:$F$144,3,0)</f>
        <v>Operation</v>
      </c>
      <c r="D128" t="str">
        <f>VLOOKUP(A128,'3rd expert'!$A$1:$E$144,3,0)</f>
        <v>Operation</v>
      </c>
      <c r="E128">
        <f t="shared" si="9"/>
        <v>0</v>
      </c>
      <c r="F128">
        <f t="shared" si="10"/>
        <v>0</v>
      </c>
      <c r="G128">
        <f t="shared" si="11"/>
        <v>0</v>
      </c>
      <c r="H128">
        <f t="shared" si="12"/>
        <v>0</v>
      </c>
      <c r="I128">
        <f>IF(_xlfn.IFNA(VLOOKUP(A128,Results_classifier!A:A,1,0),0)=A128,1,0)</f>
        <v>0</v>
      </c>
      <c r="J128">
        <f t="shared" si="13"/>
        <v>0</v>
      </c>
      <c r="K128">
        <f t="shared" si="14"/>
        <v>1</v>
      </c>
      <c r="L128">
        <f t="shared" si="15"/>
        <v>0</v>
      </c>
      <c r="M128">
        <f t="shared" si="16"/>
        <v>0</v>
      </c>
    </row>
    <row r="129" spans="1:13" x14ac:dyDescent="0.25">
      <c r="A129" t="s">
        <v>1149</v>
      </c>
      <c r="B129" t="str">
        <f>VLOOKUP(A129,'1st expert'!$A$1:$H$144,8,0)</f>
        <v>Conceptual</v>
      </c>
      <c r="C129" t="str">
        <f>VLOOKUP(A129,'2nd expert'!$A$1:$F$144,3,0)</f>
        <v>Conceptual</v>
      </c>
      <c r="D129" t="str">
        <f>VLOOKUP(A129,'3rd expert'!$A$1:$E$144,3,0)</f>
        <v>Properties</v>
      </c>
      <c r="E129">
        <f t="shared" si="9"/>
        <v>0</v>
      </c>
      <c r="F129">
        <f t="shared" si="10"/>
        <v>0</v>
      </c>
      <c r="G129">
        <f t="shared" si="11"/>
        <v>0</v>
      </c>
      <c r="H129">
        <f t="shared" si="12"/>
        <v>0</v>
      </c>
      <c r="I129">
        <f>IF(_xlfn.IFNA(VLOOKUP(A129,Results_classifier!A:A,1,0),0)=A129,1,0)</f>
        <v>0</v>
      </c>
      <c r="J129">
        <f t="shared" si="13"/>
        <v>0</v>
      </c>
      <c r="K129">
        <f t="shared" si="14"/>
        <v>1</v>
      </c>
      <c r="L129">
        <f t="shared" si="15"/>
        <v>0</v>
      </c>
      <c r="M129">
        <f t="shared" si="16"/>
        <v>0</v>
      </c>
    </row>
    <row r="130" spans="1:13" x14ac:dyDescent="0.25">
      <c r="A130" t="s">
        <v>1150</v>
      </c>
      <c r="B130" t="str">
        <f>VLOOKUP(A130,'1st expert'!$A$1:$H$144,8,0)</f>
        <v>Array; Results</v>
      </c>
      <c r="C130" t="str">
        <f>VLOOKUP(A130,'2nd expert'!$A$1:$F$144,3,0)</f>
        <v>Array;Results</v>
      </c>
      <c r="D130" t="str">
        <f>VLOOKUP(A130,'3rd expert'!$A$1:$E$144,3,0)</f>
        <v>Array; Status</v>
      </c>
      <c r="E130">
        <f t="shared" si="9"/>
        <v>1</v>
      </c>
      <c r="F130">
        <f t="shared" si="10"/>
        <v>1</v>
      </c>
      <c r="G130">
        <f t="shared" si="11"/>
        <v>0</v>
      </c>
      <c r="H130">
        <f t="shared" si="12"/>
        <v>1</v>
      </c>
      <c r="I130">
        <f>IF(_xlfn.IFNA(VLOOKUP(A130,Results_classifier!A:A,1,0),0)=A130,1,0)</f>
        <v>0</v>
      </c>
      <c r="J130">
        <f t="shared" si="13"/>
        <v>0</v>
      </c>
      <c r="K130">
        <f t="shared" si="14"/>
        <v>0</v>
      </c>
      <c r="L130">
        <f t="shared" si="15"/>
        <v>0</v>
      </c>
      <c r="M130">
        <f t="shared" si="16"/>
        <v>1</v>
      </c>
    </row>
    <row r="131" spans="1:13" x14ac:dyDescent="0.25">
      <c r="A131" t="s">
        <v>1151</v>
      </c>
      <c r="B131" t="str">
        <f>VLOOKUP(A131,'1st expert'!$A$1:$H$144,8,0)</f>
        <v>Conceptual</v>
      </c>
      <c r="C131" t="str">
        <f>VLOOKUP(A131,'2nd expert'!$A$1:$F$144,3,0)</f>
        <v>Conceptual</v>
      </c>
      <c r="D131" t="str">
        <f>VLOOKUP(A131,'3rd expert'!$A$1:$E$144,3,0)</f>
        <v>Properties</v>
      </c>
      <c r="E131">
        <f t="shared" ref="E131:E144" si="17">IF(OR(B131="Results",B131="Result",ISNUMBER(SEARCH("Results",B131)),ISNUMBER(SEARCH("Result",B131))),1,0)</f>
        <v>0</v>
      </c>
      <c r="F131">
        <f t="shared" ref="F131:F144" si="18">IF(OR(C131="Results",C131="Result",ISNUMBER(SEARCH("Results",C131)),ISNUMBER(SEARCH("Result",C131))),1,0)</f>
        <v>0</v>
      </c>
      <c r="G131">
        <f t="shared" ref="G131:G144" si="19">IF(OR(D131="Results",D131="Result",ISNUMBER(SEARCH("Results",D131)),ISNUMBER(SEARCH("Result",D131))),1,0)</f>
        <v>0</v>
      </c>
      <c r="H131">
        <f t="shared" ref="H131:H144" si="20">IFERROR(MODE(E131:G131),MODE(E131,F131,G131,I131))</f>
        <v>0</v>
      </c>
      <c r="I131">
        <f>IF(_xlfn.IFNA(VLOOKUP(A131,Results_classifier!A:A,1,0),0)=A131,1,0)</f>
        <v>0</v>
      </c>
      <c r="J131">
        <f t="shared" ref="J131:J144" si="21">IF(AND((H131=I131),(H131=1)),1,0)</f>
        <v>0</v>
      </c>
      <c r="K131">
        <f t="shared" ref="K131:K144" si="22">IF(AND((H131=I131),(H131=0)),1,0)</f>
        <v>1</v>
      </c>
      <c r="L131">
        <f t="shared" ref="L131:L144" si="23">IF(AND((H131&lt;&gt;I131),(I131=1)),1,0)</f>
        <v>0</v>
      </c>
      <c r="M131">
        <f t="shared" ref="M131:M144" si="24">IF(AND((H131&lt;&gt;I131),(I131=0)),1,0)</f>
        <v>0</v>
      </c>
    </row>
    <row r="132" spans="1:13" x14ac:dyDescent="0.25">
      <c r="A132" t="s">
        <v>1147</v>
      </c>
      <c r="B132" t="str">
        <f>VLOOKUP(A132,'1st expert'!$A$1:$H$144,8,0)</f>
        <v>Conceptual</v>
      </c>
      <c r="C132" t="str">
        <f>VLOOKUP(A132,'2nd expert'!$A$1:$F$144,3,0)</f>
        <v>Operation</v>
      </c>
      <c r="D132" t="str">
        <f>VLOOKUP(A132,'3rd expert'!$A$1:$E$144,3,0)</f>
        <v>Operation</v>
      </c>
      <c r="E132">
        <f t="shared" si="17"/>
        <v>0</v>
      </c>
      <c r="F132">
        <f t="shared" si="18"/>
        <v>0</v>
      </c>
      <c r="G132">
        <f t="shared" si="19"/>
        <v>0</v>
      </c>
      <c r="H132">
        <f t="shared" si="20"/>
        <v>0</v>
      </c>
      <c r="I132">
        <f>IF(_xlfn.IFNA(VLOOKUP(A132,Results_classifier!A:A,1,0),0)=A132,1,0)</f>
        <v>0</v>
      </c>
      <c r="J132">
        <f t="shared" si="21"/>
        <v>0</v>
      </c>
      <c r="K132">
        <f t="shared" si="22"/>
        <v>1</v>
      </c>
      <c r="L132">
        <f t="shared" si="23"/>
        <v>0</v>
      </c>
      <c r="M132">
        <f t="shared" si="24"/>
        <v>0</v>
      </c>
    </row>
    <row r="133" spans="1:13" x14ac:dyDescent="0.25">
      <c r="A133" t="s">
        <v>1152</v>
      </c>
      <c r="B133" t="str">
        <f>VLOOKUP(A133,'1st expert'!$A$1:$H$144,8,0)</f>
        <v>Conceptual</v>
      </c>
      <c r="C133" t="str">
        <f>VLOOKUP(A133,'2nd expert'!$A$1:$F$144,3,0)</f>
        <v>Status</v>
      </c>
      <c r="D133" t="str">
        <f>VLOOKUP(A133,'3rd expert'!$A$1:$E$144,3,0)</f>
        <v>Status</v>
      </c>
      <c r="E133">
        <f t="shared" si="17"/>
        <v>0</v>
      </c>
      <c r="F133">
        <f t="shared" si="18"/>
        <v>0</v>
      </c>
      <c r="G133">
        <f t="shared" si="19"/>
        <v>0</v>
      </c>
      <c r="H133">
        <f t="shared" si="20"/>
        <v>0</v>
      </c>
      <c r="I133">
        <f>IF(_xlfn.IFNA(VLOOKUP(A133,Results_classifier!A:A,1,0),0)=A133,1,0)</f>
        <v>0</v>
      </c>
      <c r="J133">
        <f t="shared" si="21"/>
        <v>0</v>
      </c>
      <c r="K133">
        <f t="shared" si="22"/>
        <v>1</v>
      </c>
      <c r="L133">
        <f t="shared" si="23"/>
        <v>0</v>
      </c>
      <c r="M133">
        <f t="shared" si="24"/>
        <v>0</v>
      </c>
    </row>
    <row r="134" spans="1:13" x14ac:dyDescent="0.25">
      <c r="A134" t="s">
        <v>1150</v>
      </c>
      <c r="B134" t="str">
        <f>VLOOKUP(A134,'1st expert'!$A$1:$H$144,8,0)</f>
        <v>Array; Results</v>
      </c>
      <c r="C134" t="str">
        <f>VLOOKUP(A134,'2nd expert'!$A$1:$F$144,3,0)</f>
        <v>Array;Results</v>
      </c>
      <c r="D134" t="str">
        <f>VLOOKUP(A134,'3rd expert'!$A$1:$E$144,3,0)</f>
        <v>Array; Status</v>
      </c>
      <c r="E134">
        <f t="shared" si="17"/>
        <v>1</v>
      </c>
      <c r="F134">
        <f t="shared" si="18"/>
        <v>1</v>
      </c>
      <c r="G134">
        <f t="shared" si="19"/>
        <v>0</v>
      </c>
      <c r="H134">
        <f t="shared" si="20"/>
        <v>1</v>
      </c>
      <c r="I134">
        <f>IF(_xlfn.IFNA(VLOOKUP(A134,Results_classifier!A:A,1,0),0)=A134,1,0)</f>
        <v>0</v>
      </c>
      <c r="J134">
        <f t="shared" si="21"/>
        <v>0</v>
      </c>
      <c r="K134">
        <f t="shared" si="22"/>
        <v>0</v>
      </c>
      <c r="L134">
        <f t="shared" si="23"/>
        <v>0</v>
      </c>
      <c r="M134">
        <f t="shared" si="24"/>
        <v>1</v>
      </c>
    </row>
    <row r="135" spans="1:13" x14ac:dyDescent="0.25">
      <c r="A135" t="s">
        <v>1153</v>
      </c>
      <c r="B135" t="str">
        <f>VLOOKUP(A135,'1st expert'!$A$1:$H$144,8,0)</f>
        <v>Conceptual</v>
      </c>
      <c r="C135" t="str">
        <f>VLOOKUP(A135,'2nd expert'!$A$1:$F$144,3,0)</f>
        <v>Properties</v>
      </c>
      <c r="D135" t="str">
        <f>VLOOKUP(A135,'3rd expert'!$A$1:$E$144,3,0)</f>
        <v>Properties</v>
      </c>
      <c r="E135">
        <f t="shared" si="17"/>
        <v>0</v>
      </c>
      <c r="F135">
        <f t="shared" si="18"/>
        <v>0</v>
      </c>
      <c r="G135">
        <f t="shared" si="19"/>
        <v>0</v>
      </c>
      <c r="H135">
        <f t="shared" si="20"/>
        <v>0</v>
      </c>
      <c r="I135">
        <f>IF(_xlfn.IFNA(VLOOKUP(A135,Results_classifier!A:A,1,0),0)=A135,1,0)</f>
        <v>0</v>
      </c>
      <c r="J135">
        <f t="shared" si="21"/>
        <v>0</v>
      </c>
      <c r="K135">
        <f t="shared" si="22"/>
        <v>1</v>
      </c>
      <c r="L135">
        <f t="shared" si="23"/>
        <v>0</v>
      </c>
      <c r="M135">
        <f t="shared" si="24"/>
        <v>0</v>
      </c>
    </row>
    <row r="136" spans="1:13" x14ac:dyDescent="0.25">
      <c r="A136" t="s">
        <v>1154</v>
      </c>
      <c r="B136" t="str">
        <f>VLOOKUP(A136,'1st expert'!$A$1:$H$144,8,0)</f>
        <v>Conceptual</v>
      </c>
      <c r="C136" t="str">
        <f>VLOOKUP(A136,'2nd expert'!$A$1:$F$144,3,0)</f>
        <v>Conceptual</v>
      </c>
      <c r="D136" t="str">
        <f>VLOOKUP(A136,'3rd expert'!$A$1:$E$144,3,0)</f>
        <v>Properties</v>
      </c>
      <c r="E136">
        <f t="shared" si="17"/>
        <v>0</v>
      </c>
      <c r="F136">
        <f t="shared" si="18"/>
        <v>0</v>
      </c>
      <c r="G136">
        <f t="shared" si="19"/>
        <v>0</v>
      </c>
      <c r="H136">
        <f t="shared" si="20"/>
        <v>0</v>
      </c>
      <c r="I136">
        <f>IF(_xlfn.IFNA(VLOOKUP(A136,Results_classifier!A:A,1,0),0)=A136,1,0)</f>
        <v>0</v>
      </c>
      <c r="J136">
        <f t="shared" si="21"/>
        <v>0</v>
      </c>
      <c r="K136">
        <f t="shared" si="22"/>
        <v>1</v>
      </c>
      <c r="L136">
        <f t="shared" si="23"/>
        <v>0</v>
      </c>
      <c r="M136">
        <f t="shared" si="24"/>
        <v>0</v>
      </c>
    </row>
    <row r="137" spans="1:13" x14ac:dyDescent="0.25">
      <c r="A137" t="s">
        <v>1155</v>
      </c>
      <c r="B137" t="str">
        <f>VLOOKUP(A137,'1st expert'!$A$1:$H$144,8,0)</f>
        <v>Properties</v>
      </c>
      <c r="C137" t="str">
        <f>VLOOKUP(A137,'2nd expert'!$A$1:$F$144,3,0)</f>
        <v>Properties</v>
      </c>
      <c r="D137" t="str">
        <f>VLOOKUP(A137,'3rd expert'!$A$1:$E$144,3,0)</f>
        <v>Properties</v>
      </c>
      <c r="E137">
        <f t="shared" si="17"/>
        <v>0</v>
      </c>
      <c r="F137">
        <f t="shared" si="18"/>
        <v>0</v>
      </c>
      <c r="G137">
        <f t="shared" si="19"/>
        <v>0</v>
      </c>
      <c r="H137">
        <f t="shared" si="20"/>
        <v>0</v>
      </c>
      <c r="I137">
        <f>IF(_xlfn.IFNA(VLOOKUP(A137,Results_classifier!A:A,1,0),0)=A137,1,0)</f>
        <v>0</v>
      </c>
      <c r="J137">
        <f t="shared" si="21"/>
        <v>0</v>
      </c>
      <c r="K137">
        <f t="shared" si="22"/>
        <v>1</v>
      </c>
      <c r="L137">
        <f t="shared" si="23"/>
        <v>0</v>
      </c>
      <c r="M137">
        <f t="shared" si="24"/>
        <v>0</v>
      </c>
    </row>
    <row r="138" spans="1:13" x14ac:dyDescent="0.25">
      <c r="A138" t="s">
        <v>1156</v>
      </c>
      <c r="B138" t="str">
        <f>VLOOKUP(A138,'1st expert'!$A$1:$H$144,8,0)</f>
        <v>Array</v>
      </c>
      <c r="C138" t="str">
        <f>VLOOKUP(A138,'2nd expert'!$A$1:$F$144,3,0)</f>
        <v>Array</v>
      </c>
      <c r="D138" t="str">
        <f>VLOOKUP(A138,'3rd expert'!$A$1:$E$144,3,0)</f>
        <v>Array</v>
      </c>
      <c r="E138">
        <f t="shared" si="17"/>
        <v>0</v>
      </c>
      <c r="F138">
        <f t="shared" si="18"/>
        <v>0</v>
      </c>
      <c r="G138">
        <f t="shared" si="19"/>
        <v>0</v>
      </c>
      <c r="H138">
        <f t="shared" si="20"/>
        <v>0</v>
      </c>
      <c r="I138">
        <f>IF(_xlfn.IFNA(VLOOKUP(A138,Results_classifier!A:A,1,0),0)=A138,1,0)</f>
        <v>0</v>
      </c>
      <c r="J138">
        <f t="shared" si="21"/>
        <v>0</v>
      </c>
      <c r="K138">
        <f t="shared" si="22"/>
        <v>1</v>
      </c>
      <c r="L138">
        <f t="shared" si="23"/>
        <v>0</v>
      </c>
      <c r="M138">
        <f t="shared" si="24"/>
        <v>0</v>
      </c>
    </row>
    <row r="139" spans="1:13" x14ac:dyDescent="0.25">
      <c r="A139" t="s">
        <v>1157</v>
      </c>
      <c r="B139" t="str">
        <f>VLOOKUP(A139,'1st expert'!$A$1:$H$144,8,0)</f>
        <v>Conceptual</v>
      </c>
      <c r="C139" t="str">
        <f>VLOOKUP(A139,'2nd expert'!$A$1:$F$144,3,0)</f>
        <v>Conceptual</v>
      </c>
      <c r="D139" t="str">
        <f>VLOOKUP(A139,'3rd expert'!$A$1:$E$144,3,0)</f>
        <v>Properties</v>
      </c>
      <c r="E139">
        <f t="shared" si="17"/>
        <v>0</v>
      </c>
      <c r="F139">
        <f t="shared" si="18"/>
        <v>0</v>
      </c>
      <c r="G139">
        <f t="shared" si="19"/>
        <v>0</v>
      </c>
      <c r="H139">
        <f t="shared" si="20"/>
        <v>0</v>
      </c>
      <c r="I139">
        <f>IF(_xlfn.IFNA(VLOOKUP(A139,Results_classifier!A:A,1,0),0)=A139,1,0)</f>
        <v>0</v>
      </c>
      <c r="J139">
        <f t="shared" si="21"/>
        <v>0</v>
      </c>
      <c r="K139">
        <f t="shared" si="22"/>
        <v>1</v>
      </c>
      <c r="L139">
        <f t="shared" si="23"/>
        <v>0</v>
      </c>
      <c r="M139">
        <f t="shared" si="24"/>
        <v>0</v>
      </c>
    </row>
    <row r="140" spans="1:13" x14ac:dyDescent="0.25">
      <c r="A140" t="s">
        <v>1158</v>
      </c>
      <c r="B140" t="str">
        <f>VLOOKUP(A140,'1st expert'!$A$1:$H$144,8,0)</f>
        <v>Conceptual</v>
      </c>
      <c r="C140" t="str">
        <f>VLOOKUP(A140,'2nd expert'!$A$1:$F$144,3,0)</f>
        <v>Properties</v>
      </c>
      <c r="D140" t="str">
        <f>VLOOKUP(A140,'3rd expert'!$A$1:$E$144,3,0)</f>
        <v>Properties</v>
      </c>
      <c r="E140">
        <f t="shared" si="17"/>
        <v>0</v>
      </c>
      <c r="F140">
        <f t="shared" si="18"/>
        <v>0</v>
      </c>
      <c r="G140">
        <f t="shared" si="19"/>
        <v>0</v>
      </c>
      <c r="H140">
        <f t="shared" si="20"/>
        <v>0</v>
      </c>
      <c r="I140">
        <f>IF(_xlfn.IFNA(VLOOKUP(A140,Results_classifier!A:A,1,0),0)=A140,1,0)</f>
        <v>0</v>
      </c>
      <c r="J140">
        <f t="shared" si="21"/>
        <v>0</v>
      </c>
      <c r="K140">
        <f t="shared" si="22"/>
        <v>1</v>
      </c>
      <c r="L140">
        <f t="shared" si="23"/>
        <v>0</v>
      </c>
      <c r="M140">
        <f t="shared" si="24"/>
        <v>0</v>
      </c>
    </row>
    <row r="141" spans="1:13" x14ac:dyDescent="0.25">
      <c r="A141" t="s">
        <v>1159</v>
      </c>
      <c r="B141" t="str">
        <f>VLOOKUP(A141,'1st expert'!$A$1:$H$144,8,0)</f>
        <v>Conceptual</v>
      </c>
      <c r="C141" t="str">
        <f>VLOOKUP(A141,'2nd expert'!$A$1:$F$144,3,0)</f>
        <v>Properties</v>
      </c>
      <c r="D141" t="str">
        <f>VLOOKUP(A141,'3rd expert'!$A$1:$E$144,3,0)</f>
        <v>Operation</v>
      </c>
      <c r="E141">
        <f t="shared" si="17"/>
        <v>0</v>
      </c>
      <c r="F141">
        <f t="shared" si="18"/>
        <v>0</v>
      </c>
      <c r="G141">
        <f t="shared" si="19"/>
        <v>0</v>
      </c>
      <c r="H141">
        <f t="shared" si="20"/>
        <v>0</v>
      </c>
      <c r="I141">
        <f>IF(_xlfn.IFNA(VLOOKUP(A141,Results_classifier!A:A,1,0),0)=A141,1,0)</f>
        <v>0</v>
      </c>
      <c r="J141">
        <f t="shared" si="21"/>
        <v>0</v>
      </c>
      <c r="K141">
        <f t="shared" si="22"/>
        <v>1</v>
      </c>
      <c r="L141">
        <f t="shared" si="23"/>
        <v>0</v>
      </c>
      <c r="M141">
        <f t="shared" si="24"/>
        <v>0</v>
      </c>
    </row>
    <row r="142" spans="1:13" x14ac:dyDescent="0.25">
      <c r="A142" t="s">
        <v>1160</v>
      </c>
      <c r="B142" t="str">
        <f>VLOOKUP(A142,'1st expert'!$A$1:$H$144,8,0)</f>
        <v>Conceptual</v>
      </c>
      <c r="C142" t="str">
        <f>VLOOKUP(A142,'2nd expert'!$A$1:$F$144,3,0)</f>
        <v>Conceptual</v>
      </c>
      <c r="D142" t="str">
        <f>VLOOKUP(A142,'3rd expert'!$A$1:$E$144,3,0)</f>
        <v>Properties</v>
      </c>
      <c r="E142">
        <f t="shared" si="17"/>
        <v>0</v>
      </c>
      <c r="F142">
        <f t="shared" si="18"/>
        <v>0</v>
      </c>
      <c r="G142">
        <f t="shared" si="19"/>
        <v>0</v>
      </c>
      <c r="H142">
        <f t="shared" si="20"/>
        <v>0</v>
      </c>
      <c r="I142">
        <f>IF(_xlfn.IFNA(VLOOKUP(A142,Results_classifier!A:A,1,0),0)=A142,1,0)</f>
        <v>0</v>
      </c>
      <c r="J142">
        <f t="shared" si="21"/>
        <v>0</v>
      </c>
      <c r="K142">
        <f t="shared" si="22"/>
        <v>1</v>
      </c>
      <c r="L142">
        <f t="shared" si="23"/>
        <v>0</v>
      </c>
      <c r="M142">
        <f t="shared" si="24"/>
        <v>0</v>
      </c>
    </row>
    <row r="143" spans="1:13" x14ac:dyDescent="0.25">
      <c r="A143" t="s">
        <v>1161</v>
      </c>
      <c r="B143" t="str">
        <f>VLOOKUP(A143,'1st expert'!$A$1:$H$144,8,0)</f>
        <v>Conceptual</v>
      </c>
      <c r="C143" t="str">
        <f>VLOOKUP(A143,'2nd expert'!$A$1:$F$144,3,0)</f>
        <v>Properties</v>
      </c>
      <c r="D143" t="str">
        <f>VLOOKUP(A143,'3rd expert'!$A$1:$E$144,3,0)</f>
        <v>Properties</v>
      </c>
      <c r="E143">
        <f t="shared" si="17"/>
        <v>0</v>
      </c>
      <c r="F143">
        <f t="shared" si="18"/>
        <v>0</v>
      </c>
      <c r="G143">
        <f t="shared" si="19"/>
        <v>0</v>
      </c>
      <c r="H143">
        <f t="shared" si="20"/>
        <v>0</v>
      </c>
      <c r="I143">
        <f>IF(_xlfn.IFNA(VLOOKUP(A143,Results_classifier!A:A,1,0),0)=A143,1,0)</f>
        <v>0</v>
      </c>
      <c r="J143">
        <f t="shared" si="21"/>
        <v>0</v>
      </c>
      <c r="K143">
        <f t="shared" si="22"/>
        <v>1</v>
      </c>
      <c r="L143">
        <f t="shared" si="23"/>
        <v>0</v>
      </c>
      <c r="M143">
        <f t="shared" si="24"/>
        <v>0</v>
      </c>
    </row>
    <row r="144" spans="1:13" x14ac:dyDescent="0.25">
      <c r="A144" t="s">
        <v>1162</v>
      </c>
      <c r="B144" t="str">
        <f>VLOOKUP(A144,'1st expert'!$A$1:$H$144,8,0)</f>
        <v>Conceptual</v>
      </c>
      <c r="C144" t="str">
        <f>VLOOKUP(A144,'2nd expert'!$A$1:$F$144,3,0)</f>
        <v>Conceptual</v>
      </c>
      <c r="D144" t="str">
        <f>VLOOKUP(A144,'3rd expert'!$A$1:$E$144,3,0)</f>
        <v>Properties</v>
      </c>
      <c r="E144">
        <f t="shared" si="17"/>
        <v>0</v>
      </c>
      <c r="F144">
        <f t="shared" si="18"/>
        <v>0</v>
      </c>
      <c r="G144">
        <f t="shared" si="19"/>
        <v>0</v>
      </c>
      <c r="H144">
        <f t="shared" si="20"/>
        <v>0</v>
      </c>
      <c r="I144">
        <f>IF(_xlfn.IFNA(VLOOKUP(A144,Results_classifier!A:A,1,0),0)=A144,1,0)</f>
        <v>0</v>
      </c>
      <c r="J144">
        <f t="shared" si="21"/>
        <v>0</v>
      </c>
      <c r="K144">
        <f t="shared" si="22"/>
        <v>1</v>
      </c>
      <c r="L144">
        <f t="shared" si="23"/>
        <v>0</v>
      </c>
      <c r="M144">
        <f t="shared" si="24"/>
        <v>0</v>
      </c>
    </row>
  </sheetData>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91335-56A9-414B-961C-4EE9110AEE38}">
  <sheetPr>
    <tabColor rgb="FF0070C0"/>
  </sheetPr>
  <dimension ref="A1:Q144"/>
  <sheetViews>
    <sheetView topLeftCell="B1" workbookViewId="0">
      <selection activeCell="Q6" sqref="Q6:Q8"/>
    </sheetView>
  </sheetViews>
  <sheetFormatPr defaultRowHeight="15.75" x14ac:dyDescent="0.25"/>
  <cols>
    <col min="1" max="1" width="69.125" bestFit="1" customWidth="1"/>
    <col min="2" max="2" width="12.5" bestFit="1" customWidth="1"/>
    <col min="3" max="3" width="18" bestFit="1" customWidth="1"/>
    <col min="4" max="4" width="15" bestFit="1" customWidth="1"/>
    <col min="5" max="5" width="14.625" bestFit="1" customWidth="1"/>
    <col min="6" max="6" width="15.125" bestFit="1" customWidth="1"/>
    <col min="7" max="7" width="14.75" bestFit="1" customWidth="1"/>
    <col min="8" max="8" width="14.125" bestFit="1" customWidth="1"/>
    <col min="9" max="9" width="15.375" bestFit="1" customWidth="1"/>
    <col min="10" max="10" width="3" bestFit="1" customWidth="1"/>
    <col min="11" max="11" width="3.25" bestFit="1" customWidth="1"/>
    <col min="12" max="12" width="2.875" bestFit="1" customWidth="1"/>
    <col min="13" max="13" width="3.125" bestFit="1" customWidth="1"/>
  </cols>
  <sheetData>
    <row r="1" spans="1:17" x14ac:dyDescent="0.25">
      <c r="A1" s="2" t="s">
        <v>0</v>
      </c>
      <c r="B1" s="2" t="s">
        <v>1178</v>
      </c>
      <c r="C1" s="2" t="s">
        <v>1179</v>
      </c>
      <c r="D1" s="2" t="s">
        <v>1180</v>
      </c>
      <c r="E1" s="2" t="s">
        <v>1181</v>
      </c>
      <c r="F1" s="2" t="s">
        <v>1182</v>
      </c>
      <c r="G1" s="2" t="s">
        <v>1183</v>
      </c>
      <c r="H1" s="3" t="s">
        <v>1176</v>
      </c>
      <c r="I1" s="3" t="s">
        <v>1177</v>
      </c>
      <c r="J1" s="3" t="s">
        <v>1028</v>
      </c>
      <c r="K1" s="3" t="s">
        <v>1029</v>
      </c>
      <c r="L1" s="3" t="s">
        <v>1030</v>
      </c>
      <c r="M1" s="3" t="s">
        <v>1031</v>
      </c>
      <c r="P1" t="s">
        <v>1028</v>
      </c>
      <c r="Q1">
        <f>SUM(J2:J144)</f>
        <v>1</v>
      </c>
    </row>
    <row r="2" spans="1:17" x14ac:dyDescent="0.25">
      <c r="A2" t="s">
        <v>1032</v>
      </c>
      <c r="B2" t="str">
        <f>VLOOKUP(A2,'1st expert'!$A$1:$H$144,8,0)</f>
        <v>Conceptual</v>
      </c>
      <c r="C2" t="str">
        <f>VLOOKUP(A2,'2nd expert'!$A$1:$F$144,3,0)</f>
        <v>Conceptual</v>
      </c>
      <c r="D2" t="str">
        <f>VLOOKUP(A2,'3rd expert'!$A$1:$E$144,3,0)</f>
        <v>Conceptual</v>
      </c>
      <c r="E2">
        <f>IF(OR(B2="Operation",ISNUMBER(SEARCH("Operation",B2))),1,0)</f>
        <v>0</v>
      </c>
      <c r="F2">
        <f t="shared" ref="F2:G2" si="0">IF(OR(C2="Operation",ISNUMBER(SEARCH("Operation",C2))),1,0)</f>
        <v>0</v>
      </c>
      <c r="G2">
        <f t="shared" si="0"/>
        <v>0</v>
      </c>
      <c r="H2">
        <f>IFERROR(MODE(E2:G2),MODE(E2,F2,G2,I2))</f>
        <v>0</v>
      </c>
      <c r="I2">
        <f>IF(_xlfn.IFNA(VLOOKUP(A2,Operation_classifier!A:A,1,0),0)=A2,1,0)</f>
        <v>0</v>
      </c>
      <c r="J2">
        <f>IF(AND((H2=I2),(H2=1)),1,0)</f>
        <v>0</v>
      </c>
      <c r="K2">
        <f>IF(AND((H2=I2),(H2=0)),1,0)</f>
        <v>1</v>
      </c>
      <c r="L2">
        <f>IF(AND((H2&lt;&gt;I2),(I2=1)),1,0)</f>
        <v>0</v>
      </c>
      <c r="M2">
        <f>IF(AND((H2&lt;&gt;I2),(I2=0)),1,0)</f>
        <v>0</v>
      </c>
      <c r="P2" t="s">
        <v>1029</v>
      </c>
      <c r="Q2">
        <f>SUM(K2:K144)</f>
        <v>132</v>
      </c>
    </row>
    <row r="3" spans="1:17" x14ac:dyDescent="0.25">
      <c r="A3" t="s">
        <v>1033</v>
      </c>
      <c r="B3" t="str">
        <f>VLOOKUP(A3,'1st expert'!$A$1:$H$144,8,0)</f>
        <v>Conceptual</v>
      </c>
      <c r="C3" t="str">
        <f>VLOOKUP(A3,'2nd expert'!$A$1:$F$144,3,0)</f>
        <v>Conceptual</v>
      </c>
      <c r="D3" t="str">
        <f>VLOOKUP(A3,'3rd expert'!$A$1:$E$144,3,0)</f>
        <v>Conceptual</v>
      </c>
      <c r="E3">
        <f t="shared" ref="E3:E66" si="1">IF(OR(B3="Operation",ISNUMBER(SEARCH("Operation",B3))),1,0)</f>
        <v>0</v>
      </c>
      <c r="F3">
        <f t="shared" ref="F3:F66" si="2">IF(OR(C3="Operation",ISNUMBER(SEARCH("Operation",C3))),1,0)</f>
        <v>0</v>
      </c>
      <c r="G3">
        <f t="shared" ref="G3:G66" si="3">IF(OR(D3="Operation",ISNUMBER(SEARCH("Operation",D3))),1,0)</f>
        <v>0</v>
      </c>
      <c r="H3">
        <f t="shared" ref="H3:H66" si="4">IFERROR(MODE(E3:G3),MODE(E3,F3,G3,I3))</f>
        <v>0</v>
      </c>
      <c r="I3">
        <f>IF(_xlfn.IFNA(VLOOKUP(A3,Operation_classifier!A:A,1,0),0)=A3,1,0)</f>
        <v>0</v>
      </c>
      <c r="J3">
        <f t="shared" ref="J3:J66" si="5">IF(AND((H3=I3),(H3=1)),1,0)</f>
        <v>0</v>
      </c>
      <c r="K3">
        <f t="shared" ref="K3:K66" si="6">IF(AND((H3=I3),(H3=0)),1,0)</f>
        <v>1</v>
      </c>
      <c r="L3">
        <f t="shared" ref="L3:L66" si="7">IF(AND((H3&lt;&gt;I3),(I3=1)),1,0)</f>
        <v>0</v>
      </c>
      <c r="M3">
        <f t="shared" ref="M3:M66" si="8">IF(AND((H3&lt;&gt;I3),(I3=0)),1,0)</f>
        <v>0</v>
      </c>
      <c r="P3" t="s">
        <v>1030</v>
      </c>
      <c r="Q3">
        <f>SUM(L2:L144)</f>
        <v>1</v>
      </c>
    </row>
    <row r="4" spans="1:17" x14ac:dyDescent="0.25">
      <c r="A4" t="s">
        <v>1034</v>
      </c>
      <c r="B4" t="str">
        <f>VLOOKUP(A4,'1st expert'!$A$1:$H$144,8,0)</f>
        <v>Conceptual</v>
      </c>
      <c r="C4" t="str">
        <f>VLOOKUP(A4,'2nd expert'!$A$1:$F$144,3,0)</f>
        <v>Conceptual</v>
      </c>
      <c r="D4" t="str">
        <f>VLOOKUP(A4,'3rd expert'!$A$1:$E$144,3,0)</f>
        <v>Conceptual</v>
      </c>
      <c r="E4">
        <f t="shared" si="1"/>
        <v>0</v>
      </c>
      <c r="F4">
        <f t="shared" si="2"/>
        <v>0</v>
      </c>
      <c r="G4">
        <f t="shared" si="3"/>
        <v>0</v>
      </c>
      <c r="H4">
        <f t="shared" si="4"/>
        <v>0</v>
      </c>
      <c r="I4">
        <f>IF(_xlfn.IFNA(VLOOKUP(A4,Operation_classifier!A:A,1,0),0)=A4,1,0)</f>
        <v>0</v>
      </c>
      <c r="J4">
        <f t="shared" si="5"/>
        <v>0</v>
      </c>
      <c r="K4">
        <f t="shared" si="6"/>
        <v>1</v>
      </c>
      <c r="L4">
        <f t="shared" si="7"/>
        <v>0</v>
      </c>
      <c r="M4">
        <f t="shared" si="8"/>
        <v>0</v>
      </c>
      <c r="P4" t="s">
        <v>1031</v>
      </c>
      <c r="Q4">
        <f>SUM(M2:M144)</f>
        <v>9</v>
      </c>
    </row>
    <row r="5" spans="1:17" x14ac:dyDescent="0.25">
      <c r="A5" t="s">
        <v>1035</v>
      </c>
      <c r="B5" t="str">
        <f>VLOOKUP(A5,'1st expert'!$A$1:$H$144,8,0)</f>
        <v>Conceptual</v>
      </c>
      <c r="C5" t="str">
        <f>VLOOKUP(A5,'2nd expert'!$A$1:$F$144,3,0)</f>
        <v>Properties</v>
      </c>
      <c r="D5" t="str">
        <f>VLOOKUP(A5,'3rd expert'!$A$1:$E$144,3,0)</f>
        <v>Conceptual</v>
      </c>
      <c r="E5">
        <f t="shared" si="1"/>
        <v>0</v>
      </c>
      <c r="F5">
        <f t="shared" si="2"/>
        <v>0</v>
      </c>
      <c r="G5">
        <f t="shared" si="3"/>
        <v>0</v>
      </c>
      <c r="H5">
        <f t="shared" si="4"/>
        <v>0</v>
      </c>
      <c r="I5">
        <f>IF(_xlfn.IFNA(VLOOKUP(A5,Operation_classifier!A:A,1,0),0)=A5,1,0)</f>
        <v>0</v>
      </c>
      <c r="J5">
        <f t="shared" si="5"/>
        <v>0</v>
      </c>
      <c r="K5">
        <f t="shared" si="6"/>
        <v>1</v>
      </c>
      <c r="L5">
        <f t="shared" si="7"/>
        <v>0</v>
      </c>
      <c r="M5">
        <f t="shared" si="8"/>
        <v>0</v>
      </c>
    </row>
    <row r="6" spans="1:17" x14ac:dyDescent="0.25">
      <c r="A6" t="s">
        <v>1036</v>
      </c>
      <c r="B6" t="str">
        <f>VLOOKUP(A6,'1st expert'!$A$1:$H$144,8,0)</f>
        <v>Conceptual</v>
      </c>
      <c r="C6" t="str">
        <f>VLOOKUP(A6,'2nd expert'!$A$1:$F$144,3,0)</f>
        <v>Properties</v>
      </c>
      <c r="D6" t="str">
        <f>VLOOKUP(A6,'3rd expert'!$A$1:$E$144,3,0)</f>
        <v>Conceptual</v>
      </c>
      <c r="E6">
        <f t="shared" si="1"/>
        <v>0</v>
      </c>
      <c r="F6">
        <f t="shared" si="2"/>
        <v>0</v>
      </c>
      <c r="G6">
        <f t="shared" si="3"/>
        <v>0</v>
      </c>
      <c r="H6">
        <f t="shared" si="4"/>
        <v>0</v>
      </c>
      <c r="I6">
        <f>IF(_xlfn.IFNA(VLOOKUP(A6,Operation_classifier!A:A,1,0),0)=A6,1,0)</f>
        <v>0</v>
      </c>
      <c r="J6">
        <f t="shared" si="5"/>
        <v>0</v>
      </c>
      <c r="K6">
        <f t="shared" si="6"/>
        <v>1</v>
      </c>
      <c r="L6">
        <f t="shared" si="7"/>
        <v>0</v>
      </c>
      <c r="M6">
        <f t="shared" si="8"/>
        <v>0</v>
      </c>
      <c r="P6" t="s">
        <v>1038</v>
      </c>
      <c r="Q6" s="1">
        <f>+Q1/(Q1+Q3)</f>
        <v>0.5</v>
      </c>
    </row>
    <row r="7" spans="1:17" x14ac:dyDescent="0.25">
      <c r="A7" t="s">
        <v>1037</v>
      </c>
      <c r="B7" t="str">
        <f>VLOOKUP(A7,'1st expert'!$A$1:$H$144,8,0)</f>
        <v>Conceptual</v>
      </c>
      <c r="C7" t="str">
        <f>VLOOKUP(A7,'2nd expert'!$A$1:$F$144,3,0)</f>
        <v>Properties</v>
      </c>
      <c r="D7" t="str">
        <f>VLOOKUP(A7,'3rd expert'!$A$1:$E$144,3,0)</f>
        <v>Conceptual</v>
      </c>
      <c r="E7">
        <f t="shared" si="1"/>
        <v>0</v>
      </c>
      <c r="F7">
        <f t="shared" si="2"/>
        <v>0</v>
      </c>
      <c r="G7">
        <f t="shared" si="3"/>
        <v>0</v>
      </c>
      <c r="H7">
        <f t="shared" si="4"/>
        <v>0</v>
      </c>
      <c r="I7">
        <f>IF(_xlfn.IFNA(VLOOKUP(A7,Operation_classifier!A:A,1,0),0)=A7,1,0)</f>
        <v>0</v>
      </c>
      <c r="J7">
        <f t="shared" si="5"/>
        <v>0</v>
      </c>
      <c r="K7">
        <f t="shared" si="6"/>
        <v>1</v>
      </c>
      <c r="L7">
        <f t="shared" si="7"/>
        <v>0</v>
      </c>
      <c r="M7">
        <f t="shared" si="8"/>
        <v>0</v>
      </c>
      <c r="P7" t="s">
        <v>1040</v>
      </c>
      <c r="Q7" s="1">
        <f>+Q1/(Q1+Q4)</f>
        <v>0.1</v>
      </c>
    </row>
    <row r="8" spans="1:17" x14ac:dyDescent="0.25">
      <c r="A8" t="s">
        <v>1039</v>
      </c>
      <c r="B8" t="str">
        <f>VLOOKUP(A8,'1st expert'!$A$1:$H$144,8,0)</f>
        <v>Operation</v>
      </c>
      <c r="C8" t="str">
        <f>VLOOKUP(A8,'2nd expert'!$A$1:$F$144,3,0)</f>
        <v>Operation</v>
      </c>
      <c r="D8" t="str">
        <f>VLOOKUP(A8,'3rd expert'!$A$1:$E$144,3,0)</f>
        <v>Operation</v>
      </c>
      <c r="E8">
        <f t="shared" si="1"/>
        <v>1</v>
      </c>
      <c r="F8">
        <f t="shared" si="2"/>
        <v>1</v>
      </c>
      <c r="G8">
        <f t="shared" si="3"/>
        <v>1</v>
      </c>
      <c r="H8">
        <f t="shared" si="4"/>
        <v>1</v>
      </c>
      <c r="I8">
        <f>IF(_xlfn.IFNA(VLOOKUP(A8,Operation_classifier!A:A,1,0),0)=A8,1,0)</f>
        <v>0</v>
      </c>
      <c r="J8">
        <f t="shared" si="5"/>
        <v>0</v>
      </c>
      <c r="K8">
        <f t="shared" si="6"/>
        <v>0</v>
      </c>
      <c r="L8">
        <f t="shared" si="7"/>
        <v>0</v>
      </c>
      <c r="M8">
        <f t="shared" si="8"/>
        <v>1</v>
      </c>
      <c r="P8" t="s">
        <v>1042</v>
      </c>
      <c r="Q8" s="1">
        <f>2*((Q6*Q7)/(Q6+Q7))</f>
        <v>0.16666666666666669</v>
      </c>
    </row>
    <row r="9" spans="1:17" x14ac:dyDescent="0.25">
      <c r="A9" t="s">
        <v>1041</v>
      </c>
      <c r="B9" t="str">
        <f>VLOOKUP(A9,'1st expert'!$A$1:$H$144,8,0)</f>
        <v>Conceptual</v>
      </c>
      <c r="C9" t="str">
        <f>VLOOKUP(A9,'2nd expert'!$A$1:$F$144,3,0)</f>
        <v>Properties</v>
      </c>
      <c r="D9" t="str">
        <f>VLOOKUP(A9,'3rd expert'!$A$1:$E$144,3,0)</f>
        <v>Properties</v>
      </c>
      <c r="E9">
        <f t="shared" si="1"/>
        <v>0</v>
      </c>
      <c r="F9">
        <f t="shared" si="2"/>
        <v>0</v>
      </c>
      <c r="G9">
        <f t="shared" si="3"/>
        <v>0</v>
      </c>
      <c r="H9">
        <f t="shared" si="4"/>
        <v>0</v>
      </c>
      <c r="I9">
        <f>IF(_xlfn.IFNA(VLOOKUP(A9,Operation_classifier!A:A,1,0),0)=A9,1,0)</f>
        <v>0</v>
      </c>
      <c r="J9">
        <f t="shared" si="5"/>
        <v>0</v>
      </c>
      <c r="K9">
        <f t="shared" si="6"/>
        <v>1</v>
      </c>
      <c r="L9">
        <f t="shared" si="7"/>
        <v>0</v>
      </c>
      <c r="M9">
        <f t="shared" si="8"/>
        <v>0</v>
      </c>
    </row>
    <row r="10" spans="1:17" x14ac:dyDescent="0.25">
      <c r="A10" t="s">
        <v>1039</v>
      </c>
      <c r="B10" t="str">
        <f>VLOOKUP(A10,'1st expert'!$A$1:$H$144,8,0)</f>
        <v>Operation</v>
      </c>
      <c r="C10" t="str">
        <f>VLOOKUP(A10,'2nd expert'!$A$1:$F$144,3,0)</f>
        <v>Operation</v>
      </c>
      <c r="D10" t="str">
        <f>VLOOKUP(A10,'3rd expert'!$A$1:$E$144,3,0)</f>
        <v>Operation</v>
      </c>
      <c r="E10">
        <f t="shared" si="1"/>
        <v>1</v>
      </c>
      <c r="F10">
        <f t="shared" si="2"/>
        <v>1</v>
      </c>
      <c r="G10">
        <f t="shared" si="3"/>
        <v>1</v>
      </c>
      <c r="H10">
        <f t="shared" si="4"/>
        <v>1</v>
      </c>
      <c r="I10">
        <f>IF(_xlfn.IFNA(VLOOKUP(A10,Operation_classifier!A:A,1,0),0)=A10,1,0)</f>
        <v>0</v>
      </c>
      <c r="J10">
        <f t="shared" si="5"/>
        <v>0</v>
      </c>
      <c r="K10">
        <f t="shared" si="6"/>
        <v>0</v>
      </c>
      <c r="L10">
        <f t="shared" si="7"/>
        <v>0</v>
      </c>
      <c r="M10">
        <f t="shared" si="8"/>
        <v>1</v>
      </c>
    </row>
    <row r="11" spans="1:17" x14ac:dyDescent="0.25">
      <c r="A11" t="s">
        <v>1043</v>
      </c>
      <c r="B11" t="str">
        <f>VLOOKUP(A11,'1st expert'!$A$1:$H$144,8,0)</f>
        <v>Conceptual</v>
      </c>
      <c r="C11" t="str">
        <f>VLOOKUP(A11,'2nd expert'!$A$1:$F$144,3,0)</f>
        <v>Properties</v>
      </c>
      <c r="D11" t="str">
        <f>VLOOKUP(A11,'3rd expert'!$A$1:$E$144,3,0)</f>
        <v>Properties</v>
      </c>
      <c r="E11">
        <f t="shared" si="1"/>
        <v>0</v>
      </c>
      <c r="F11">
        <f t="shared" si="2"/>
        <v>0</v>
      </c>
      <c r="G11">
        <f t="shared" si="3"/>
        <v>0</v>
      </c>
      <c r="H11">
        <f t="shared" si="4"/>
        <v>0</v>
      </c>
      <c r="I11">
        <f>IF(_xlfn.IFNA(VLOOKUP(A11,Operation_classifier!A:A,1,0),0)=A11,1,0)</f>
        <v>0</v>
      </c>
      <c r="J11">
        <f t="shared" si="5"/>
        <v>0</v>
      </c>
      <c r="K11">
        <f t="shared" si="6"/>
        <v>1</v>
      </c>
      <c r="L11">
        <f t="shared" si="7"/>
        <v>0</v>
      </c>
      <c r="M11">
        <f t="shared" si="8"/>
        <v>0</v>
      </c>
    </row>
    <row r="12" spans="1:17" x14ac:dyDescent="0.25">
      <c r="A12" t="s">
        <v>1044</v>
      </c>
      <c r="B12" t="str">
        <f>VLOOKUP(A12,'1st expert'!$A$1:$H$144,8,0)</f>
        <v>Conceptual</v>
      </c>
      <c r="C12" t="str">
        <f>VLOOKUP(A12,'2nd expert'!$A$1:$F$144,3,0)</f>
        <v>Properties</v>
      </c>
      <c r="D12" t="str">
        <f>VLOOKUP(A12,'3rd expert'!$A$1:$E$144,3,0)</f>
        <v>Operation</v>
      </c>
      <c r="E12">
        <f t="shared" si="1"/>
        <v>0</v>
      </c>
      <c r="F12">
        <f t="shared" si="2"/>
        <v>0</v>
      </c>
      <c r="G12">
        <f t="shared" si="3"/>
        <v>1</v>
      </c>
      <c r="H12">
        <f t="shared" si="4"/>
        <v>0</v>
      </c>
      <c r="I12">
        <f>IF(_xlfn.IFNA(VLOOKUP(A12,Operation_classifier!A:A,1,0),0)=A12,1,0)</f>
        <v>0</v>
      </c>
      <c r="J12">
        <f t="shared" si="5"/>
        <v>0</v>
      </c>
      <c r="K12">
        <f t="shared" si="6"/>
        <v>1</v>
      </c>
      <c r="L12">
        <f t="shared" si="7"/>
        <v>0</v>
      </c>
      <c r="M12">
        <f t="shared" si="8"/>
        <v>0</v>
      </c>
    </row>
    <row r="13" spans="1:17" x14ac:dyDescent="0.25">
      <c r="A13" t="s">
        <v>1044</v>
      </c>
      <c r="B13" t="str">
        <f>VLOOKUP(A13,'1st expert'!$A$1:$H$144,8,0)</f>
        <v>Conceptual</v>
      </c>
      <c r="C13" t="str">
        <f>VLOOKUP(A13,'2nd expert'!$A$1:$F$144,3,0)</f>
        <v>Properties</v>
      </c>
      <c r="D13" t="str">
        <f>VLOOKUP(A13,'3rd expert'!$A$1:$E$144,3,0)</f>
        <v>Operation</v>
      </c>
      <c r="E13">
        <f t="shared" si="1"/>
        <v>0</v>
      </c>
      <c r="F13">
        <f t="shared" si="2"/>
        <v>0</v>
      </c>
      <c r="G13">
        <f t="shared" si="3"/>
        <v>1</v>
      </c>
      <c r="H13">
        <f t="shared" si="4"/>
        <v>0</v>
      </c>
      <c r="I13">
        <f>IF(_xlfn.IFNA(VLOOKUP(A13,Operation_classifier!A:A,1,0),0)=A13,1,0)</f>
        <v>0</v>
      </c>
      <c r="J13">
        <f t="shared" si="5"/>
        <v>0</v>
      </c>
      <c r="K13">
        <f t="shared" si="6"/>
        <v>1</v>
      </c>
      <c r="L13">
        <f t="shared" si="7"/>
        <v>0</v>
      </c>
      <c r="M13">
        <f t="shared" si="8"/>
        <v>0</v>
      </c>
    </row>
    <row r="14" spans="1:17" x14ac:dyDescent="0.25">
      <c r="A14" t="s">
        <v>1045</v>
      </c>
      <c r="B14" t="str">
        <f>VLOOKUP(A14,'1st expert'!$A$1:$H$144,8,0)</f>
        <v>Operation</v>
      </c>
      <c r="C14" t="str">
        <f>VLOOKUP(A14,'2nd expert'!$A$1:$F$144,3,0)</f>
        <v>Operation</v>
      </c>
      <c r="D14" t="str">
        <f>VLOOKUP(A14,'3rd expert'!$A$1:$E$144,3,0)</f>
        <v>Conceptual</v>
      </c>
      <c r="E14">
        <f t="shared" si="1"/>
        <v>1</v>
      </c>
      <c r="F14">
        <f t="shared" si="2"/>
        <v>1</v>
      </c>
      <c r="G14">
        <f t="shared" si="3"/>
        <v>0</v>
      </c>
      <c r="H14">
        <f t="shared" si="4"/>
        <v>1</v>
      </c>
      <c r="I14">
        <f>IF(_xlfn.IFNA(VLOOKUP(A14,Operation_classifier!A:A,1,0),0)=A14,1,0)</f>
        <v>0</v>
      </c>
      <c r="J14">
        <f t="shared" si="5"/>
        <v>0</v>
      </c>
      <c r="K14">
        <f t="shared" si="6"/>
        <v>0</v>
      </c>
      <c r="L14">
        <f t="shared" si="7"/>
        <v>0</v>
      </c>
      <c r="M14">
        <f t="shared" si="8"/>
        <v>1</v>
      </c>
    </row>
    <row r="15" spans="1:17" x14ac:dyDescent="0.25">
      <c r="A15" t="s">
        <v>1043</v>
      </c>
      <c r="B15" t="str">
        <f>VLOOKUP(A15,'1st expert'!$A$1:$H$144,8,0)</f>
        <v>Conceptual</v>
      </c>
      <c r="C15" t="str">
        <f>VLOOKUP(A15,'2nd expert'!$A$1:$F$144,3,0)</f>
        <v>Properties</v>
      </c>
      <c r="D15" t="str">
        <f>VLOOKUP(A15,'3rd expert'!$A$1:$E$144,3,0)</f>
        <v>Properties</v>
      </c>
      <c r="E15">
        <f t="shared" si="1"/>
        <v>0</v>
      </c>
      <c r="F15">
        <f t="shared" si="2"/>
        <v>0</v>
      </c>
      <c r="G15">
        <f t="shared" si="3"/>
        <v>0</v>
      </c>
      <c r="H15">
        <f t="shared" si="4"/>
        <v>0</v>
      </c>
      <c r="I15">
        <f>IF(_xlfn.IFNA(VLOOKUP(A15,Operation_classifier!A:A,1,0),0)=A15,1,0)</f>
        <v>0</v>
      </c>
      <c r="J15">
        <f t="shared" si="5"/>
        <v>0</v>
      </c>
      <c r="K15">
        <f t="shared" si="6"/>
        <v>1</v>
      </c>
      <c r="L15">
        <f t="shared" si="7"/>
        <v>0</v>
      </c>
      <c r="M15">
        <f t="shared" si="8"/>
        <v>0</v>
      </c>
    </row>
    <row r="16" spans="1:17" x14ac:dyDescent="0.25">
      <c r="A16" t="s">
        <v>1046</v>
      </c>
      <c r="B16" t="str">
        <f>VLOOKUP(A16,'1st expert'!$A$1:$H$144,8,0)</f>
        <v>Conceptual</v>
      </c>
      <c r="C16" t="str">
        <f>VLOOKUP(A16,'2nd expert'!$A$1:$F$144,3,0)</f>
        <v>Properties</v>
      </c>
      <c r="D16" t="str">
        <f>VLOOKUP(A16,'3rd expert'!$A$1:$E$144,3,0)</f>
        <v>Properties</v>
      </c>
      <c r="E16">
        <f t="shared" si="1"/>
        <v>0</v>
      </c>
      <c r="F16">
        <f t="shared" si="2"/>
        <v>0</v>
      </c>
      <c r="G16">
        <f t="shared" si="3"/>
        <v>0</v>
      </c>
      <c r="H16">
        <f t="shared" si="4"/>
        <v>0</v>
      </c>
      <c r="I16">
        <f>IF(_xlfn.IFNA(VLOOKUP(A16,Operation_classifier!A:A,1,0),0)=A16,1,0)</f>
        <v>0</v>
      </c>
      <c r="J16">
        <f t="shared" si="5"/>
        <v>0</v>
      </c>
      <c r="K16">
        <f t="shared" si="6"/>
        <v>1</v>
      </c>
      <c r="L16">
        <f t="shared" si="7"/>
        <v>0</v>
      </c>
      <c r="M16">
        <f t="shared" si="8"/>
        <v>0</v>
      </c>
    </row>
    <row r="17" spans="1:13" x14ac:dyDescent="0.25">
      <c r="A17" t="s">
        <v>1047</v>
      </c>
      <c r="B17" t="str">
        <f>VLOOKUP(A17,'1st expert'!$A$1:$H$144,8,0)</f>
        <v>Conceptual</v>
      </c>
      <c r="C17" t="str">
        <f>VLOOKUP(A17,'2nd expert'!$A$1:$F$144,3,0)</f>
        <v>Properties</v>
      </c>
      <c r="D17" t="str">
        <f>VLOOKUP(A17,'3rd expert'!$A$1:$E$144,3,0)</f>
        <v>Properties</v>
      </c>
      <c r="E17">
        <f t="shared" si="1"/>
        <v>0</v>
      </c>
      <c r="F17">
        <f t="shared" si="2"/>
        <v>0</v>
      </c>
      <c r="G17">
        <f t="shared" si="3"/>
        <v>0</v>
      </c>
      <c r="H17">
        <f t="shared" si="4"/>
        <v>0</v>
      </c>
      <c r="I17">
        <f>IF(_xlfn.IFNA(VLOOKUP(A17,Operation_classifier!A:A,1,0),0)=A17,1,0)</f>
        <v>0</v>
      </c>
      <c r="J17">
        <f t="shared" si="5"/>
        <v>0</v>
      </c>
      <c r="K17">
        <f t="shared" si="6"/>
        <v>1</v>
      </c>
      <c r="L17">
        <f t="shared" si="7"/>
        <v>0</v>
      </c>
      <c r="M17">
        <f t="shared" si="8"/>
        <v>0</v>
      </c>
    </row>
    <row r="18" spans="1:13" x14ac:dyDescent="0.25">
      <c r="A18" t="s">
        <v>1048</v>
      </c>
      <c r="B18" t="str">
        <f>VLOOKUP(A18,'1st expert'!$A$1:$H$144,8,0)</f>
        <v>Conceptual</v>
      </c>
      <c r="C18" t="str">
        <f>VLOOKUP(A18,'2nd expert'!$A$1:$F$144,3,0)</f>
        <v>Properties</v>
      </c>
      <c r="D18" t="str">
        <f>VLOOKUP(A18,'3rd expert'!$A$1:$E$144,3,0)</f>
        <v>Conceptual</v>
      </c>
      <c r="E18">
        <f t="shared" si="1"/>
        <v>0</v>
      </c>
      <c r="F18">
        <f t="shared" si="2"/>
        <v>0</v>
      </c>
      <c r="G18">
        <f t="shared" si="3"/>
        <v>0</v>
      </c>
      <c r="H18">
        <f t="shared" si="4"/>
        <v>0</v>
      </c>
      <c r="I18">
        <f>IF(_xlfn.IFNA(VLOOKUP(A18,Operation_classifier!A:A,1,0),0)=A18,1,0)</f>
        <v>0</v>
      </c>
      <c r="J18">
        <f t="shared" si="5"/>
        <v>0</v>
      </c>
      <c r="K18">
        <f t="shared" si="6"/>
        <v>1</v>
      </c>
      <c r="L18">
        <f t="shared" si="7"/>
        <v>0</v>
      </c>
      <c r="M18">
        <f t="shared" si="8"/>
        <v>0</v>
      </c>
    </row>
    <row r="19" spans="1:13" x14ac:dyDescent="0.25">
      <c r="A19" t="s">
        <v>1049</v>
      </c>
      <c r="B19" t="str">
        <f>VLOOKUP(A19,'1st expert'!$A$1:$H$144,8,0)</f>
        <v>Conceptual</v>
      </c>
      <c r="C19" t="str">
        <f>VLOOKUP(A19,'2nd expert'!$A$1:$F$144,3,0)</f>
        <v>Status</v>
      </c>
      <c r="D19" t="str">
        <f>VLOOKUP(A19,'3rd expert'!$A$1:$E$144,3,0)</f>
        <v>Properties</v>
      </c>
      <c r="E19">
        <f t="shared" si="1"/>
        <v>0</v>
      </c>
      <c r="F19">
        <f t="shared" si="2"/>
        <v>0</v>
      </c>
      <c r="G19">
        <f t="shared" si="3"/>
        <v>0</v>
      </c>
      <c r="H19">
        <f t="shared" si="4"/>
        <v>0</v>
      </c>
      <c r="I19">
        <f>IF(_xlfn.IFNA(VLOOKUP(A19,Operation_classifier!A:A,1,0),0)=A19,1,0)</f>
        <v>0</v>
      </c>
      <c r="J19">
        <f t="shared" si="5"/>
        <v>0</v>
      </c>
      <c r="K19">
        <f t="shared" si="6"/>
        <v>1</v>
      </c>
      <c r="L19">
        <f t="shared" si="7"/>
        <v>0</v>
      </c>
      <c r="M19">
        <f t="shared" si="8"/>
        <v>0</v>
      </c>
    </row>
    <row r="20" spans="1:13" x14ac:dyDescent="0.25">
      <c r="A20" t="s">
        <v>1050</v>
      </c>
      <c r="B20" t="str">
        <f>VLOOKUP(A20,'1st expert'!$A$1:$H$144,8,0)</f>
        <v>Conceptual</v>
      </c>
      <c r="C20" t="str">
        <f>VLOOKUP(A20,'2nd expert'!$A$1:$F$144,3,0)</f>
        <v>Status</v>
      </c>
      <c r="D20" t="str">
        <f>VLOOKUP(A20,'3rd expert'!$A$1:$E$144,3,0)</f>
        <v>Results</v>
      </c>
      <c r="E20">
        <f t="shared" si="1"/>
        <v>0</v>
      </c>
      <c r="F20">
        <f t="shared" si="2"/>
        <v>0</v>
      </c>
      <c r="G20">
        <f t="shared" si="3"/>
        <v>0</v>
      </c>
      <c r="H20">
        <f t="shared" si="4"/>
        <v>0</v>
      </c>
      <c r="I20">
        <f>IF(_xlfn.IFNA(VLOOKUP(A20,Operation_classifier!A:A,1,0),0)=A20,1,0)</f>
        <v>0</v>
      </c>
      <c r="J20">
        <f t="shared" si="5"/>
        <v>0</v>
      </c>
      <c r="K20">
        <f t="shared" si="6"/>
        <v>1</v>
      </c>
      <c r="L20">
        <f t="shared" si="7"/>
        <v>0</v>
      </c>
      <c r="M20">
        <f t="shared" si="8"/>
        <v>0</v>
      </c>
    </row>
    <row r="21" spans="1:13" x14ac:dyDescent="0.25">
      <c r="A21" t="s">
        <v>1050</v>
      </c>
      <c r="B21" t="str">
        <f>VLOOKUP(A21,'1st expert'!$A$1:$H$144,8,0)</f>
        <v>Conceptual</v>
      </c>
      <c r="C21" t="str">
        <f>VLOOKUP(A21,'2nd expert'!$A$1:$F$144,3,0)</f>
        <v>Status</v>
      </c>
      <c r="D21" t="str">
        <f>VLOOKUP(A21,'3rd expert'!$A$1:$E$144,3,0)</f>
        <v>Results</v>
      </c>
      <c r="E21">
        <f t="shared" si="1"/>
        <v>0</v>
      </c>
      <c r="F21">
        <f t="shared" si="2"/>
        <v>0</v>
      </c>
      <c r="G21">
        <f t="shared" si="3"/>
        <v>0</v>
      </c>
      <c r="H21">
        <f t="shared" si="4"/>
        <v>0</v>
      </c>
      <c r="I21">
        <f>IF(_xlfn.IFNA(VLOOKUP(A21,Operation_classifier!A:A,1,0),0)=A21,1,0)</f>
        <v>0</v>
      </c>
      <c r="J21">
        <f t="shared" si="5"/>
        <v>0</v>
      </c>
      <c r="K21">
        <f t="shared" si="6"/>
        <v>1</v>
      </c>
      <c r="L21">
        <f t="shared" si="7"/>
        <v>0</v>
      </c>
      <c r="M21">
        <f t="shared" si="8"/>
        <v>0</v>
      </c>
    </row>
    <row r="22" spans="1:13" x14ac:dyDescent="0.25">
      <c r="A22" t="s">
        <v>1051</v>
      </c>
      <c r="B22" t="str">
        <f>VLOOKUP(A22,'1st expert'!$A$1:$H$144,8,0)</f>
        <v>Operation</v>
      </c>
      <c r="C22" t="str">
        <f>VLOOKUP(A22,'2nd expert'!$A$1:$F$144,3,0)</f>
        <v>Operation</v>
      </c>
      <c r="D22" t="str">
        <f>VLOOKUP(A22,'3rd expert'!$A$1:$E$144,3,0)</f>
        <v>Operation</v>
      </c>
      <c r="E22">
        <f t="shared" si="1"/>
        <v>1</v>
      </c>
      <c r="F22">
        <f t="shared" si="2"/>
        <v>1</v>
      </c>
      <c r="G22">
        <f t="shared" si="3"/>
        <v>1</v>
      </c>
      <c r="H22">
        <f t="shared" si="4"/>
        <v>1</v>
      </c>
      <c r="I22">
        <f>IF(_xlfn.IFNA(VLOOKUP(A22,Operation_classifier!A:A,1,0),0)=A22,1,0)</f>
        <v>1</v>
      </c>
      <c r="J22">
        <f t="shared" si="5"/>
        <v>1</v>
      </c>
      <c r="K22">
        <f t="shared" si="6"/>
        <v>0</v>
      </c>
      <c r="L22">
        <f t="shared" si="7"/>
        <v>0</v>
      </c>
      <c r="M22">
        <f t="shared" si="8"/>
        <v>0</v>
      </c>
    </row>
    <row r="23" spans="1:13" x14ac:dyDescent="0.25">
      <c r="A23" t="s">
        <v>1052</v>
      </c>
      <c r="B23" t="str">
        <f>VLOOKUP(A23,'1st expert'!$A$1:$H$144,8,0)</f>
        <v>Conceptual</v>
      </c>
      <c r="C23" t="str">
        <f>VLOOKUP(A23,'2nd expert'!$A$1:$F$144,3,0)</f>
        <v>Properties</v>
      </c>
      <c r="D23" t="str">
        <f>VLOOKUP(A23,'3rd expert'!$A$1:$E$144,3,0)</f>
        <v>Conceptual</v>
      </c>
      <c r="E23">
        <f t="shared" si="1"/>
        <v>0</v>
      </c>
      <c r="F23">
        <f t="shared" si="2"/>
        <v>0</v>
      </c>
      <c r="G23">
        <f t="shared" si="3"/>
        <v>0</v>
      </c>
      <c r="H23">
        <f t="shared" si="4"/>
        <v>0</v>
      </c>
      <c r="I23">
        <f>IF(_xlfn.IFNA(VLOOKUP(A23,Operation_classifier!A:A,1,0),0)=A23,1,0)</f>
        <v>0</v>
      </c>
      <c r="J23">
        <f t="shared" si="5"/>
        <v>0</v>
      </c>
      <c r="K23">
        <f t="shared" si="6"/>
        <v>1</v>
      </c>
      <c r="L23">
        <f t="shared" si="7"/>
        <v>0</v>
      </c>
      <c r="M23">
        <f t="shared" si="8"/>
        <v>0</v>
      </c>
    </row>
    <row r="24" spans="1:13" x14ac:dyDescent="0.25">
      <c r="A24" t="s">
        <v>1053</v>
      </c>
      <c r="B24" t="str">
        <f>VLOOKUP(A24,'1st expert'!$A$1:$H$144,8,0)</f>
        <v>Properties</v>
      </c>
      <c r="C24" t="str">
        <f>VLOOKUP(A24,'2nd expert'!$A$1:$F$144,3,0)</f>
        <v>Properties</v>
      </c>
      <c r="D24" t="str">
        <f>VLOOKUP(A24,'3rd expert'!$A$1:$E$144,3,0)</f>
        <v>Properties</v>
      </c>
      <c r="E24">
        <f t="shared" si="1"/>
        <v>0</v>
      </c>
      <c r="F24">
        <f t="shared" si="2"/>
        <v>0</v>
      </c>
      <c r="G24">
        <f t="shared" si="3"/>
        <v>0</v>
      </c>
      <c r="H24">
        <f t="shared" si="4"/>
        <v>0</v>
      </c>
      <c r="I24">
        <f>IF(_xlfn.IFNA(VLOOKUP(A24,Operation_classifier!A:A,1,0),0)=A24,1,0)</f>
        <v>0</v>
      </c>
      <c r="J24">
        <f t="shared" si="5"/>
        <v>0</v>
      </c>
      <c r="K24">
        <f t="shared" si="6"/>
        <v>1</v>
      </c>
      <c r="L24">
        <f t="shared" si="7"/>
        <v>0</v>
      </c>
      <c r="M24">
        <f t="shared" si="8"/>
        <v>0</v>
      </c>
    </row>
    <row r="25" spans="1:13" x14ac:dyDescent="0.25">
      <c r="A25" t="s">
        <v>1054</v>
      </c>
      <c r="B25" t="str">
        <f>VLOOKUP(A25,'1st expert'!$A$1:$H$144,8,0)</f>
        <v>Conceptual</v>
      </c>
      <c r="C25" t="str">
        <f>VLOOKUP(A25,'2nd expert'!$A$1:$F$144,3,0)</f>
        <v>Properties</v>
      </c>
      <c r="D25" t="str">
        <f>VLOOKUP(A25,'3rd expert'!$A$1:$E$144,3,0)</f>
        <v>Conceptual</v>
      </c>
      <c r="E25">
        <f t="shared" si="1"/>
        <v>0</v>
      </c>
      <c r="F25">
        <f t="shared" si="2"/>
        <v>0</v>
      </c>
      <c r="G25">
        <f t="shared" si="3"/>
        <v>0</v>
      </c>
      <c r="H25">
        <f t="shared" si="4"/>
        <v>0</v>
      </c>
      <c r="I25">
        <f>IF(_xlfn.IFNA(VLOOKUP(A25,Operation_classifier!A:A,1,0),0)=A25,1,0)</f>
        <v>0</v>
      </c>
      <c r="J25">
        <f t="shared" si="5"/>
        <v>0</v>
      </c>
      <c r="K25">
        <f t="shared" si="6"/>
        <v>1</v>
      </c>
      <c r="L25">
        <f t="shared" si="7"/>
        <v>0</v>
      </c>
      <c r="M25">
        <f t="shared" si="8"/>
        <v>0</v>
      </c>
    </row>
    <row r="26" spans="1:13" x14ac:dyDescent="0.25">
      <c r="A26" t="s">
        <v>1055</v>
      </c>
      <c r="B26" t="str">
        <f>VLOOKUP(A26,'1st expert'!$A$1:$H$144,8,0)</f>
        <v>Conceptual</v>
      </c>
      <c r="C26" t="str">
        <f>VLOOKUP(A26,'2nd expert'!$A$1:$F$144,3,0)</f>
        <v>Properties</v>
      </c>
      <c r="D26" t="str">
        <f>VLOOKUP(A26,'3rd expert'!$A$1:$E$144,3,0)</f>
        <v>Properties</v>
      </c>
      <c r="E26">
        <f t="shared" si="1"/>
        <v>0</v>
      </c>
      <c r="F26">
        <f t="shared" si="2"/>
        <v>0</v>
      </c>
      <c r="G26">
        <f t="shared" si="3"/>
        <v>0</v>
      </c>
      <c r="H26">
        <f t="shared" si="4"/>
        <v>0</v>
      </c>
      <c r="I26">
        <f>IF(_xlfn.IFNA(VLOOKUP(A26,Operation_classifier!A:A,1,0),0)=A26,1,0)</f>
        <v>0</v>
      </c>
      <c r="J26">
        <f t="shared" si="5"/>
        <v>0</v>
      </c>
      <c r="K26">
        <f t="shared" si="6"/>
        <v>1</v>
      </c>
      <c r="L26">
        <f t="shared" si="7"/>
        <v>0</v>
      </c>
      <c r="M26">
        <f t="shared" si="8"/>
        <v>0</v>
      </c>
    </row>
    <row r="27" spans="1:13" x14ac:dyDescent="0.25">
      <c r="A27" t="s">
        <v>1056</v>
      </c>
      <c r="B27" t="str">
        <f>VLOOKUP(A27,'1st expert'!$A$1:$H$144,8,0)</f>
        <v>Properties</v>
      </c>
      <c r="C27" t="str">
        <f>VLOOKUP(A27,'2nd expert'!$A$1:$F$144,3,0)</f>
        <v>Properties</v>
      </c>
      <c r="D27" t="str">
        <f>VLOOKUP(A27,'3rd expert'!$A$1:$E$144,3,0)</f>
        <v>Properties</v>
      </c>
      <c r="E27">
        <f t="shared" si="1"/>
        <v>0</v>
      </c>
      <c r="F27">
        <f t="shared" si="2"/>
        <v>0</v>
      </c>
      <c r="G27">
        <f t="shared" si="3"/>
        <v>0</v>
      </c>
      <c r="H27">
        <f t="shared" si="4"/>
        <v>0</v>
      </c>
      <c r="I27">
        <f>IF(_xlfn.IFNA(VLOOKUP(A27,Operation_classifier!A:A,1,0),0)=A27,1,0)</f>
        <v>0</v>
      </c>
      <c r="J27">
        <f t="shared" si="5"/>
        <v>0</v>
      </c>
      <c r="K27">
        <f t="shared" si="6"/>
        <v>1</v>
      </c>
      <c r="L27">
        <f t="shared" si="7"/>
        <v>0</v>
      </c>
      <c r="M27">
        <f t="shared" si="8"/>
        <v>0</v>
      </c>
    </row>
    <row r="28" spans="1:13" x14ac:dyDescent="0.25">
      <c r="A28" t="s">
        <v>1057</v>
      </c>
      <c r="B28" t="str">
        <f>VLOOKUP(A28,'1st expert'!$A$1:$H$144,8,0)</f>
        <v>Array; Results</v>
      </c>
      <c r="C28" t="str">
        <f>VLOOKUP(A28,'2nd expert'!$A$1:$F$144,3,0)</f>
        <v>Array;Results</v>
      </c>
      <c r="D28" t="str">
        <f>VLOOKUP(A28,'3rd expert'!$A$1:$E$144,3,0)</f>
        <v>Results</v>
      </c>
      <c r="E28">
        <f t="shared" si="1"/>
        <v>0</v>
      </c>
      <c r="F28">
        <f t="shared" si="2"/>
        <v>0</v>
      </c>
      <c r="G28">
        <f t="shared" si="3"/>
        <v>0</v>
      </c>
      <c r="H28">
        <f t="shared" si="4"/>
        <v>0</v>
      </c>
      <c r="I28">
        <f>IF(_xlfn.IFNA(VLOOKUP(A28,Operation_classifier!A:A,1,0),0)=A28,1,0)</f>
        <v>0</v>
      </c>
      <c r="J28">
        <f t="shared" si="5"/>
        <v>0</v>
      </c>
      <c r="K28">
        <f t="shared" si="6"/>
        <v>1</v>
      </c>
      <c r="L28">
        <f t="shared" si="7"/>
        <v>0</v>
      </c>
      <c r="M28">
        <f t="shared" si="8"/>
        <v>0</v>
      </c>
    </row>
    <row r="29" spans="1:13" x14ac:dyDescent="0.25">
      <c r="A29" t="s">
        <v>1058</v>
      </c>
      <c r="B29" t="str">
        <f>VLOOKUP(A29,'1st expert'!$A$1:$H$144,8,0)</f>
        <v>Properties</v>
      </c>
      <c r="C29" t="str">
        <f>VLOOKUP(A29,'2nd expert'!$A$1:$F$144,3,0)</f>
        <v>Properties</v>
      </c>
      <c r="D29" t="str">
        <f>VLOOKUP(A29,'3rd expert'!$A$1:$E$144,3,0)</f>
        <v>Status</v>
      </c>
      <c r="E29">
        <f t="shared" si="1"/>
        <v>0</v>
      </c>
      <c r="F29">
        <f t="shared" si="2"/>
        <v>0</v>
      </c>
      <c r="G29">
        <f t="shared" si="3"/>
        <v>0</v>
      </c>
      <c r="H29">
        <f t="shared" si="4"/>
        <v>0</v>
      </c>
      <c r="I29">
        <f>IF(_xlfn.IFNA(VLOOKUP(A29,Operation_classifier!A:A,1,0),0)=A29,1,0)</f>
        <v>0</v>
      </c>
      <c r="J29">
        <f t="shared" si="5"/>
        <v>0</v>
      </c>
      <c r="K29">
        <f t="shared" si="6"/>
        <v>1</v>
      </c>
      <c r="L29">
        <f t="shared" si="7"/>
        <v>0</v>
      </c>
      <c r="M29">
        <f t="shared" si="8"/>
        <v>0</v>
      </c>
    </row>
    <row r="30" spans="1:13" x14ac:dyDescent="0.25">
      <c r="A30" t="s">
        <v>1059</v>
      </c>
      <c r="B30" t="str">
        <f>VLOOKUP(A30,'1st expert'!$A$1:$H$144,8,0)</f>
        <v>Results</v>
      </c>
      <c r="C30" t="str">
        <f>VLOOKUP(A30,'2nd expert'!$A$1:$F$144,3,0)</f>
        <v>Result;Status</v>
      </c>
      <c r="D30" t="str">
        <f>VLOOKUP(A30,'3rd expert'!$A$1:$E$144,3,0)</f>
        <v>Results</v>
      </c>
      <c r="E30">
        <f t="shared" si="1"/>
        <v>0</v>
      </c>
      <c r="F30">
        <f t="shared" si="2"/>
        <v>0</v>
      </c>
      <c r="G30">
        <f t="shared" si="3"/>
        <v>0</v>
      </c>
      <c r="H30">
        <f t="shared" si="4"/>
        <v>0</v>
      </c>
      <c r="I30">
        <f>IF(_xlfn.IFNA(VLOOKUP(A30,Operation_classifier!A:A,1,0),0)=A30,1,0)</f>
        <v>0</v>
      </c>
      <c r="J30">
        <f t="shared" si="5"/>
        <v>0</v>
      </c>
      <c r="K30">
        <f t="shared" si="6"/>
        <v>1</v>
      </c>
      <c r="L30">
        <f t="shared" si="7"/>
        <v>0</v>
      </c>
      <c r="M30">
        <f t="shared" si="8"/>
        <v>0</v>
      </c>
    </row>
    <row r="31" spans="1:13" x14ac:dyDescent="0.25">
      <c r="A31" t="s">
        <v>1060</v>
      </c>
      <c r="B31" t="str">
        <f>VLOOKUP(A31,'1st expert'!$A$1:$H$144,8,0)</f>
        <v>Conceptual</v>
      </c>
      <c r="C31" t="str">
        <f>VLOOKUP(A31,'2nd expert'!$A$1:$F$144,3,0)</f>
        <v>Array</v>
      </c>
      <c r="D31" t="str">
        <f>VLOOKUP(A31,'3rd expert'!$A$1:$E$144,3,0)</f>
        <v>Conceptual</v>
      </c>
      <c r="E31">
        <f t="shared" si="1"/>
        <v>0</v>
      </c>
      <c r="F31">
        <f t="shared" si="2"/>
        <v>0</v>
      </c>
      <c r="G31">
        <f t="shared" si="3"/>
        <v>0</v>
      </c>
      <c r="H31">
        <f t="shared" si="4"/>
        <v>0</v>
      </c>
      <c r="I31">
        <f>IF(_xlfn.IFNA(VLOOKUP(A31,Operation_classifier!A:A,1,0),0)=A31,1,0)</f>
        <v>0</v>
      </c>
      <c r="J31">
        <f t="shared" si="5"/>
        <v>0</v>
      </c>
      <c r="K31">
        <f t="shared" si="6"/>
        <v>1</v>
      </c>
      <c r="L31">
        <f t="shared" si="7"/>
        <v>0</v>
      </c>
      <c r="M31">
        <f t="shared" si="8"/>
        <v>0</v>
      </c>
    </row>
    <row r="32" spans="1:13" x14ac:dyDescent="0.25">
      <c r="A32" t="s">
        <v>1061</v>
      </c>
      <c r="B32" t="str">
        <f>VLOOKUP(A32,'1st expert'!$A$1:$H$144,8,0)</f>
        <v>Conceptual</v>
      </c>
      <c r="C32" t="str">
        <f>VLOOKUP(A32,'2nd expert'!$A$1:$F$144,3,0)</f>
        <v>Properties</v>
      </c>
      <c r="D32" t="str">
        <f>VLOOKUP(A32,'3rd expert'!$A$1:$E$144,3,0)</f>
        <v>Conceptual</v>
      </c>
      <c r="E32">
        <f t="shared" si="1"/>
        <v>0</v>
      </c>
      <c r="F32">
        <f t="shared" si="2"/>
        <v>0</v>
      </c>
      <c r="G32">
        <f t="shared" si="3"/>
        <v>0</v>
      </c>
      <c r="H32">
        <f t="shared" si="4"/>
        <v>0</v>
      </c>
      <c r="I32">
        <f>IF(_xlfn.IFNA(VLOOKUP(A32,Operation_classifier!A:A,1,0),0)=A32,1,0)</f>
        <v>0</v>
      </c>
      <c r="J32">
        <f t="shared" si="5"/>
        <v>0</v>
      </c>
      <c r="K32">
        <f t="shared" si="6"/>
        <v>1</v>
      </c>
      <c r="L32">
        <f t="shared" si="7"/>
        <v>0</v>
      </c>
      <c r="M32">
        <f t="shared" si="8"/>
        <v>0</v>
      </c>
    </row>
    <row r="33" spans="1:13" x14ac:dyDescent="0.25">
      <c r="A33" t="s">
        <v>1061</v>
      </c>
      <c r="B33" t="str">
        <f>VLOOKUP(A33,'1st expert'!$A$1:$H$144,8,0)</f>
        <v>Conceptual</v>
      </c>
      <c r="C33" t="str">
        <f>VLOOKUP(A33,'2nd expert'!$A$1:$F$144,3,0)</f>
        <v>Properties</v>
      </c>
      <c r="D33" t="str">
        <f>VLOOKUP(A33,'3rd expert'!$A$1:$E$144,3,0)</f>
        <v>Conceptual</v>
      </c>
      <c r="E33">
        <f t="shared" si="1"/>
        <v>0</v>
      </c>
      <c r="F33">
        <f t="shared" si="2"/>
        <v>0</v>
      </c>
      <c r="G33">
        <f t="shared" si="3"/>
        <v>0</v>
      </c>
      <c r="H33">
        <f t="shared" si="4"/>
        <v>0</v>
      </c>
      <c r="I33">
        <f>IF(_xlfn.IFNA(VLOOKUP(A33,Operation_classifier!A:A,1,0),0)=A33,1,0)</f>
        <v>0</v>
      </c>
      <c r="J33">
        <f t="shared" si="5"/>
        <v>0</v>
      </c>
      <c r="K33">
        <f t="shared" si="6"/>
        <v>1</v>
      </c>
      <c r="L33">
        <f t="shared" si="7"/>
        <v>0</v>
      </c>
      <c r="M33">
        <f t="shared" si="8"/>
        <v>0</v>
      </c>
    </row>
    <row r="34" spans="1:13" x14ac:dyDescent="0.25">
      <c r="A34" t="s">
        <v>1062</v>
      </c>
      <c r="B34" t="str">
        <f>VLOOKUP(A34,'1st expert'!$A$1:$H$144,8,0)</f>
        <v>Conceptual</v>
      </c>
      <c r="C34" t="str">
        <f>VLOOKUP(A34,'2nd expert'!$A$1:$F$144,3,0)</f>
        <v>Properties</v>
      </c>
      <c r="D34" t="str">
        <f>VLOOKUP(A34,'3rd expert'!$A$1:$E$144,3,0)</f>
        <v>Conceptual</v>
      </c>
      <c r="E34">
        <f t="shared" si="1"/>
        <v>0</v>
      </c>
      <c r="F34">
        <f t="shared" si="2"/>
        <v>0</v>
      </c>
      <c r="G34">
        <f t="shared" si="3"/>
        <v>0</v>
      </c>
      <c r="H34">
        <f t="shared" si="4"/>
        <v>0</v>
      </c>
      <c r="I34">
        <f>IF(_xlfn.IFNA(VLOOKUP(A34,Operation_classifier!A:A,1,0),0)=A34,1,0)</f>
        <v>0</v>
      </c>
      <c r="J34">
        <f t="shared" si="5"/>
        <v>0</v>
      </c>
      <c r="K34">
        <f t="shared" si="6"/>
        <v>1</v>
      </c>
      <c r="L34">
        <f t="shared" si="7"/>
        <v>0</v>
      </c>
      <c r="M34">
        <f t="shared" si="8"/>
        <v>0</v>
      </c>
    </row>
    <row r="35" spans="1:13" x14ac:dyDescent="0.25">
      <c r="A35" t="s">
        <v>1063</v>
      </c>
      <c r="B35" t="str">
        <f>VLOOKUP(A35,'1st expert'!$A$1:$H$144,8,0)</f>
        <v>Conceptual</v>
      </c>
      <c r="C35" t="str">
        <f>VLOOKUP(A35,'2nd expert'!$A$1:$F$144,3,0)</f>
        <v>Properties</v>
      </c>
      <c r="D35" t="str">
        <f>VLOOKUP(A35,'3rd expert'!$A$1:$E$144,3,0)</f>
        <v>Conceptual</v>
      </c>
      <c r="E35">
        <f t="shared" si="1"/>
        <v>0</v>
      </c>
      <c r="F35">
        <f t="shared" si="2"/>
        <v>0</v>
      </c>
      <c r="G35">
        <f t="shared" si="3"/>
        <v>0</v>
      </c>
      <c r="H35">
        <f t="shared" si="4"/>
        <v>0</v>
      </c>
      <c r="I35">
        <f>IF(_xlfn.IFNA(VLOOKUP(A35,Operation_classifier!A:A,1,0),0)=A35,1,0)</f>
        <v>0</v>
      </c>
      <c r="J35">
        <f t="shared" si="5"/>
        <v>0</v>
      </c>
      <c r="K35">
        <f t="shared" si="6"/>
        <v>1</v>
      </c>
      <c r="L35">
        <f t="shared" si="7"/>
        <v>0</v>
      </c>
      <c r="M35">
        <f t="shared" si="8"/>
        <v>0</v>
      </c>
    </row>
    <row r="36" spans="1:13" x14ac:dyDescent="0.25">
      <c r="A36" t="s">
        <v>1064</v>
      </c>
      <c r="B36" t="str">
        <f>VLOOKUP(A36,'1st expert'!$A$1:$H$144,8,0)</f>
        <v>Array; Results</v>
      </c>
      <c r="C36" t="str">
        <f>VLOOKUP(A36,'2nd expert'!$A$1:$F$144,3,0)</f>
        <v>Array;Results</v>
      </c>
      <c r="D36" t="str">
        <f>VLOOKUP(A36,'3rd expert'!$A$1:$E$144,3,0)</f>
        <v>Results</v>
      </c>
      <c r="E36">
        <f t="shared" si="1"/>
        <v>0</v>
      </c>
      <c r="F36">
        <f t="shared" si="2"/>
        <v>0</v>
      </c>
      <c r="G36">
        <f t="shared" si="3"/>
        <v>0</v>
      </c>
      <c r="H36">
        <f t="shared" si="4"/>
        <v>0</v>
      </c>
      <c r="I36">
        <f>IF(_xlfn.IFNA(VLOOKUP(A36,Operation_classifier!A:A,1,0),0)=A36,1,0)</f>
        <v>0</v>
      </c>
      <c r="J36">
        <f t="shared" si="5"/>
        <v>0</v>
      </c>
      <c r="K36">
        <f t="shared" si="6"/>
        <v>1</v>
      </c>
      <c r="L36">
        <f t="shared" si="7"/>
        <v>0</v>
      </c>
      <c r="M36">
        <f t="shared" si="8"/>
        <v>0</v>
      </c>
    </row>
    <row r="37" spans="1:13" x14ac:dyDescent="0.25">
      <c r="A37" t="s">
        <v>1059</v>
      </c>
      <c r="B37" t="str">
        <f>VLOOKUP(A37,'1st expert'!$A$1:$H$144,8,0)</f>
        <v>Results</v>
      </c>
      <c r="C37" t="str">
        <f>VLOOKUP(A37,'2nd expert'!$A$1:$F$144,3,0)</f>
        <v>Result;Status</v>
      </c>
      <c r="D37" t="str">
        <f>VLOOKUP(A37,'3rd expert'!$A$1:$E$144,3,0)</f>
        <v>Results</v>
      </c>
      <c r="E37">
        <f t="shared" si="1"/>
        <v>0</v>
      </c>
      <c r="F37">
        <f t="shared" si="2"/>
        <v>0</v>
      </c>
      <c r="G37">
        <f t="shared" si="3"/>
        <v>0</v>
      </c>
      <c r="H37">
        <f t="shared" si="4"/>
        <v>0</v>
      </c>
      <c r="I37">
        <f>IF(_xlfn.IFNA(VLOOKUP(A37,Operation_classifier!A:A,1,0),0)=A37,1,0)</f>
        <v>0</v>
      </c>
      <c r="J37">
        <f t="shared" si="5"/>
        <v>0</v>
      </c>
      <c r="K37">
        <f t="shared" si="6"/>
        <v>1</v>
      </c>
      <c r="L37">
        <f t="shared" si="7"/>
        <v>0</v>
      </c>
      <c r="M37">
        <f t="shared" si="8"/>
        <v>0</v>
      </c>
    </row>
    <row r="38" spans="1:13" x14ac:dyDescent="0.25">
      <c r="A38" t="s">
        <v>1065</v>
      </c>
      <c r="B38" t="str">
        <f>VLOOKUP(A38,'1st expert'!$A$1:$H$144,8,0)</f>
        <v>Conceptual</v>
      </c>
      <c r="C38" t="str">
        <f>VLOOKUP(A38,'2nd expert'!$A$1:$F$144,3,0)</f>
        <v>Operation;Result</v>
      </c>
      <c r="D38" t="str">
        <f>VLOOKUP(A38,'3rd expert'!$A$1:$E$144,3,0)</f>
        <v>Results</v>
      </c>
      <c r="E38">
        <f t="shared" si="1"/>
        <v>0</v>
      </c>
      <c r="F38">
        <f t="shared" si="2"/>
        <v>1</v>
      </c>
      <c r="G38">
        <f t="shared" si="3"/>
        <v>0</v>
      </c>
      <c r="H38">
        <f t="shared" si="4"/>
        <v>0</v>
      </c>
      <c r="I38">
        <f>IF(_xlfn.IFNA(VLOOKUP(A38,Operation_classifier!A:A,1,0),0)=A38,1,0)</f>
        <v>0</v>
      </c>
      <c r="J38">
        <f t="shared" si="5"/>
        <v>0</v>
      </c>
      <c r="K38">
        <f t="shared" si="6"/>
        <v>1</v>
      </c>
      <c r="L38">
        <f t="shared" si="7"/>
        <v>0</v>
      </c>
      <c r="M38">
        <f t="shared" si="8"/>
        <v>0</v>
      </c>
    </row>
    <row r="39" spans="1:13" x14ac:dyDescent="0.25">
      <c r="A39" t="s">
        <v>1066</v>
      </c>
      <c r="B39" t="str">
        <f>VLOOKUP(A39,'1st expert'!$A$1:$H$144,8,0)</f>
        <v>Conceptual</v>
      </c>
      <c r="C39" t="str">
        <f>VLOOKUP(A39,'2nd expert'!$A$1:$F$144,3,0)</f>
        <v>Conceptual</v>
      </c>
      <c r="D39" t="str">
        <f>VLOOKUP(A39,'3rd expert'!$A$1:$E$144,3,0)</f>
        <v>Conceptual</v>
      </c>
      <c r="E39">
        <f t="shared" si="1"/>
        <v>0</v>
      </c>
      <c r="F39">
        <f t="shared" si="2"/>
        <v>0</v>
      </c>
      <c r="G39">
        <f t="shared" si="3"/>
        <v>0</v>
      </c>
      <c r="H39">
        <f t="shared" si="4"/>
        <v>0</v>
      </c>
      <c r="I39">
        <f>IF(_xlfn.IFNA(VLOOKUP(A39,Operation_classifier!A:A,1,0),0)=A39,1,0)</f>
        <v>0</v>
      </c>
      <c r="J39">
        <f t="shared" si="5"/>
        <v>0</v>
      </c>
      <c r="K39">
        <f t="shared" si="6"/>
        <v>1</v>
      </c>
      <c r="L39">
        <f t="shared" si="7"/>
        <v>0</v>
      </c>
      <c r="M39">
        <f t="shared" si="8"/>
        <v>0</v>
      </c>
    </row>
    <row r="40" spans="1:13" x14ac:dyDescent="0.25">
      <c r="A40" t="s">
        <v>1067</v>
      </c>
      <c r="B40" t="str">
        <f>VLOOKUP(A40,'1st expert'!$A$1:$H$144,8,0)</f>
        <v>Conceptual</v>
      </c>
      <c r="C40" t="str">
        <f>VLOOKUP(A40,'2nd expert'!$A$1:$F$144,3,0)</f>
        <v>Conceptual</v>
      </c>
      <c r="D40" t="str">
        <f>VLOOKUP(A40,'3rd expert'!$A$1:$E$144,3,0)</f>
        <v>Conceptual</v>
      </c>
      <c r="E40">
        <f t="shared" si="1"/>
        <v>0</v>
      </c>
      <c r="F40">
        <f t="shared" si="2"/>
        <v>0</v>
      </c>
      <c r="G40">
        <f t="shared" si="3"/>
        <v>0</v>
      </c>
      <c r="H40">
        <f t="shared" si="4"/>
        <v>0</v>
      </c>
      <c r="I40">
        <f>IF(_xlfn.IFNA(VLOOKUP(A40,Operation_classifier!A:A,1,0),0)=A40,1,0)</f>
        <v>0</v>
      </c>
      <c r="J40">
        <f t="shared" si="5"/>
        <v>0</v>
      </c>
      <c r="K40">
        <f t="shared" si="6"/>
        <v>1</v>
      </c>
      <c r="L40">
        <f t="shared" si="7"/>
        <v>0</v>
      </c>
      <c r="M40">
        <f t="shared" si="8"/>
        <v>0</v>
      </c>
    </row>
    <row r="41" spans="1:13" x14ac:dyDescent="0.25">
      <c r="A41" t="s">
        <v>1068</v>
      </c>
      <c r="B41" t="str">
        <f>VLOOKUP(A41,'1st expert'!$A$1:$H$144,8,0)</f>
        <v>Array; Results</v>
      </c>
      <c r="C41" t="str">
        <f>VLOOKUP(A41,'2nd expert'!$A$1:$F$144,3,0)</f>
        <v>Array;Results</v>
      </c>
      <c r="D41" t="str">
        <f>VLOOKUP(A41,'3rd expert'!$A$1:$E$144,3,0)</f>
        <v>Results</v>
      </c>
      <c r="E41">
        <f t="shared" si="1"/>
        <v>0</v>
      </c>
      <c r="F41">
        <f t="shared" si="2"/>
        <v>0</v>
      </c>
      <c r="G41">
        <f t="shared" si="3"/>
        <v>0</v>
      </c>
      <c r="H41">
        <f t="shared" si="4"/>
        <v>0</v>
      </c>
      <c r="I41">
        <f>IF(_xlfn.IFNA(VLOOKUP(A41,Operation_classifier!A:A,1,0),0)=A41,1,0)</f>
        <v>0</v>
      </c>
      <c r="J41">
        <f t="shared" si="5"/>
        <v>0</v>
      </c>
      <c r="K41">
        <f t="shared" si="6"/>
        <v>1</v>
      </c>
      <c r="L41">
        <f t="shared" si="7"/>
        <v>0</v>
      </c>
      <c r="M41">
        <f t="shared" si="8"/>
        <v>0</v>
      </c>
    </row>
    <row r="42" spans="1:13" x14ac:dyDescent="0.25">
      <c r="A42" t="s">
        <v>1069</v>
      </c>
      <c r="B42" t="str">
        <f>VLOOKUP(A42,'1st expert'!$A$1:$H$144,8,0)</f>
        <v>Conceptual</v>
      </c>
      <c r="C42" t="str">
        <f>VLOOKUP(A42,'2nd expert'!$A$1:$F$144,3,0)</f>
        <v>Conceptual</v>
      </c>
      <c r="D42" t="str">
        <f>VLOOKUP(A42,'3rd expert'!$A$1:$E$144,3,0)</f>
        <v>Conceptual</v>
      </c>
      <c r="E42">
        <f t="shared" si="1"/>
        <v>0</v>
      </c>
      <c r="F42">
        <f t="shared" si="2"/>
        <v>0</v>
      </c>
      <c r="G42">
        <f t="shared" si="3"/>
        <v>0</v>
      </c>
      <c r="H42">
        <f t="shared" si="4"/>
        <v>0</v>
      </c>
      <c r="I42">
        <f>IF(_xlfn.IFNA(VLOOKUP(A42,Operation_classifier!A:A,1,0),0)=A42,1,0)</f>
        <v>0</v>
      </c>
      <c r="J42">
        <f t="shared" si="5"/>
        <v>0</v>
      </c>
      <c r="K42">
        <f t="shared" si="6"/>
        <v>1</v>
      </c>
      <c r="L42">
        <f t="shared" si="7"/>
        <v>0</v>
      </c>
      <c r="M42">
        <f t="shared" si="8"/>
        <v>0</v>
      </c>
    </row>
    <row r="43" spans="1:13" x14ac:dyDescent="0.25">
      <c r="A43" t="s">
        <v>1070</v>
      </c>
      <c r="B43" t="str">
        <f>VLOOKUP(A43,'1st expert'!$A$1:$H$144,8,0)</f>
        <v>Conceptual</v>
      </c>
      <c r="C43" t="str">
        <f>VLOOKUP(A43,'2nd expert'!$A$1:$F$144,3,0)</f>
        <v>Conceptual</v>
      </c>
      <c r="D43" t="str">
        <f>VLOOKUP(A43,'3rd expert'!$A$1:$E$144,3,0)</f>
        <v>Conceptual</v>
      </c>
      <c r="E43">
        <f t="shared" si="1"/>
        <v>0</v>
      </c>
      <c r="F43">
        <f t="shared" si="2"/>
        <v>0</v>
      </c>
      <c r="G43">
        <f t="shared" si="3"/>
        <v>0</v>
      </c>
      <c r="H43">
        <f t="shared" si="4"/>
        <v>0</v>
      </c>
      <c r="I43">
        <f>IF(_xlfn.IFNA(VLOOKUP(A43,Operation_classifier!A:A,1,0),0)=A43,1,0)</f>
        <v>0</v>
      </c>
      <c r="J43">
        <f t="shared" si="5"/>
        <v>0</v>
      </c>
      <c r="K43">
        <f t="shared" si="6"/>
        <v>1</v>
      </c>
      <c r="L43">
        <f t="shared" si="7"/>
        <v>0</v>
      </c>
      <c r="M43">
        <f t="shared" si="8"/>
        <v>0</v>
      </c>
    </row>
    <row r="44" spans="1:13" x14ac:dyDescent="0.25">
      <c r="A44" t="s">
        <v>1071</v>
      </c>
      <c r="B44" t="str">
        <f>VLOOKUP(A44,'1st expert'!$A$1:$H$144,8,0)</f>
        <v>Conceptual</v>
      </c>
      <c r="C44" t="str">
        <f>VLOOKUP(A44,'2nd expert'!$A$1:$F$144,3,0)</f>
        <v>Conceptual</v>
      </c>
      <c r="D44" t="str">
        <f>VLOOKUP(A44,'3rd expert'!$A$1:$E$144,3,0)</f>
        <v>Conceptual</v>
      </c>
      <c r="E44">
        <f t="shared" si="1"/>
        <v>0</v>
      </c>
      <c r="F44">
        <f t="shared" si="2"/>
        <v>0</v>
      </c>
      <c r="G44">
        <f t="shared" si="3"/>
        <v>0</v>
      </c>
      <c r="H44">
        <f t="shared" si="4"/>
        <v>0</v>
      </c>
      <c r="I44">
        <f>IF(_xlfn.IFNA(VLOOKUP(A44,Operation_classifier!A:A,1,0),0)=A44,1,0)</f>
        <v>0</v>
      </c>
      <c r="J44">
        <f t="shared" si="5"/>
        <v>0</v>
      </c>
      <c r="K44">
        <f t="shared" si="6"/>
        <v>1</v>
      </c>
      <c r="L44">
        <f t="shared" si="7"/>
        <v>0</v>
      </c>
      <c r="M44">
        <f t="shared" si="8"/>
        <v>0</v>
      </c>
    </row>
    <row r="45" spans="1:13" x14ac:dyDescent="0.25">
      <c r="A45" t="s">
        <v>1072</v>
      </c>
      <c r="B45" t="str">
        <f>VLOOKUP(A45,'1st expert'!$A$1:$H$144,8,0)</f>
        <v>Status</v>
      </c>
      <c r="C45" t="str">
        <f>VLOOKUP(A45,'2nd expert'!$A$1:$F$144,3,0)</f>
        <v>Result</v>
      </c>
      <c r="D45" t="str">
        <f>VLOOKUP(A45,'3rd expert'!$A$1:$E$144,3,0)</f>
        <v>Results</v>
      </c>
      <c r="E45">
        <f t="shared" si="1"/>
        <v>0</v>
      </c>
      <c r="F45">
        <f t="shared" si="2"/>
        <v>0</v>
      </c>
      <c r="G45">
        <f t="shared" si="3"/>
        <v>0</v>
      </c>
      <c r="H45">
        <f t="shared" si="4"/>
        <v>0</v>
      </c>
      <c r="I45">
        <f>IF(_xlfn.IFNA(VLOOKUP(A45,Operation_classifier!A:A,1,0),0)=A45,1,0)</f>
        <v>0</v>
      </c>
      <c r="J45">
        <f t="shared" si="5"/>
        <v>0</v>
      </c>
      <c r="K45">
        <f t="shared" si="6"/>
        <v>1</v>
      </c>
      <c r="L45">
        <f t="shared" si="7"/>
        <v>0</v>
      </c>
      <c r="M45">
        <f t="shared" si="8"/>
        <v>0</v>
      </c>
    </row>
    <row r="46" spans="1:13" x14ac:dyDescent="0.25">
      <c r="A46" t="s">
        <v>1073</v>
      </c>
      <c r="B46" t="str">
        <f>VLOOKUP(A46,'1st expert'!$A$1:$H$144,8,0)</f>
        <v>Conceptual</v>
      </c>
      <c r="C46" t="str">
        <f>VLOOKUP(A46,'2nd expert'!$A$1:$F$144,3,0)</f>
        <v>Conceptual</v>
      </c>
      <c r="D46" t="str">
        <f>VLOOKUP(A46,'3rd expert'!$A$1:$E$144,3,0)</f>
        <v>Conceptual</v>
      </c>
      <c r="E46">
        <f t="shared" si="1"/>
        <v>0</v>
      </c>
      <c r="F46">
        <f t="shared" si="2"/>
        <v>0</v>
      </c>
      <c r="G46">
        <f t="shared" si="3"/>
        <v>0</v>
      </c>
      <c r="H46">
        <f t="shared" si="4"/>
        <v>0</v>
      </c>
      <c r="I46">
        <f>IF(_xlfn.IFNA(VLOOKUP(A46,Operation_classifier!A:A,1,0),0)=A46,1,0)</f>
        <v>0</v>
      </c>
      <c r="J46">
        <f t="shared" si="5"/>
        <v>0</v>
      </c>
      <c r="K46">
        <f t="shared" si="6"/>
        <v>1</v>
      </c>
      <c r="L46">
        <f t="shared" si="7"/>
        <v>0</v>
      </c>
      <c r="M46">
        <f t="shared" si="8"/>
        <v>0</v>
      </c>
    </row>
    <row r="47" spans="1:13" x14ac:dyDescent="0.25">
      <c r="A47" t="s">
        <v>1074</v>
      </c>
      <c r="B47" t="str">
        <f>VLOOKUP(A47,'1st expert'!$A$1:$H$144,8,0)</f>
        <v>Conceptual</v>
      </c>
      <c r="C47" t="str">
        <f>VLOOKUP(A47,'2nd expert'!$A$1:$F$144,3,0)</f>
        <v>Operation</v>
      </c>
      <c r="D47" t="str">
        <f>VLOOKUP(A47,'3rd expert'!$A$1:$E$144,3,0)</f>
        <v>Conceptual</v>
      </c>
      <c r="E47">
        <f t="shared" si="1"/>
        <v>0</v>
      </c>
      <c r="F47">
        <f t="shared" si="2"/>
        <v>1</v>
      </c>
      <c r="G47">
        <f t="shared" si="3"/>
        <v>0</v>
      </c>
      <c r="H47">
        <f t="shared" si="4"/>
        <v>0</v>
      </c>
      <c r="I47">
        <f>IF(_xlfn.IFNA(VLOOKUP(A47,Operation_classifier!A:A,1,0),0)=A47,1,0)</f>
        <v>0</v>
      </c>
      <c r="J47">
        <f t="shared" si="5"/>
        <v>0</v>
      </c>
      <c r="K47">
        <f t="shared" si="6"/>
        <v>1</v>
      </c>
      <c r="L47">
        <f t="shared" si="7"/>
        <v>0</v>
      </c>
      <c r="M47">
        <f t="shared" si="8"/>
        <v>0</v>
      </c>
    </row>
    <row r="48" spans="1:13" x14ac:dyDescent="0.25">
      <c r="A48" t="s">
        <v>1075</v>
      </c>
      <c r="B48" t="str">
        <f>VLOOKUP(A48,'1st expert'!$A$1:$H$144,8,0)</f>
        <v>Conceptual</v>
      </c>
      <c r="C48" t="str">
        <f>VLOOKUP(A48,'2nd expert'!$A$1:$F$144,3,0)</f>
        <v>Array;Properties</v>
      </c>
      <c r="D48" t="str">
        <f>VLOOKUP(A48,'3rd expert'!$A$1:$E$144,3,0)</f>
        <v>Array</v>
      </c>
      <c r="E48">
        <f t="shared" si="1"/>
        <v>0</v>
      </c>
      <c r="F48">
        <f t="shared" si="2"/>
        <v>0</v>
      </c>
      <c r="G48">
        <f t="shared" si="3"/>
        <v>0</v>
      </c>
      <c r="H48">
        <f t="shared" si="4"/>
        <v>0</v>
      </c>
      <c r="I48">
        <f>IF(_xlfn.IFNA(VLOOKUP(A48,Operation_classifier!A:A,1,0),0)=A48,1,0)</f>
        <v>0</v>
      </c>
      <c r="J48">
        <f t="shared" si="5"/>
        <v>0</v>
      </c>
      <c r="K48">
        <f t="shared" si="6"/>
        <v>1</v>
      </c>
      <c r="L48">
        <f t="shared" si="7"/>
        <v>0</v>
      </c>
      <c r="M48">
        <f t="shared" si="8"/>
        <v>0</v>
      </c>
    </row>
    <row r="49" spans="1:13" x14ac:dyDescent="0.25">
      <c r="A49" t="s">
        <v>1076</v>
      </c>
      <c r="B49" t="str">
        <f>VLOOKUP(A49,'1st expert'!$A$1:$H$144,8,0)</f>
        <v>Array</v>
      </c>
      <c r="C49" t="str">
        <f>VLOOKUP(A49,'2nd expert'!$A$1:$F$144,3,0)</f>
        <v>Conceptual</v>
      </c>
      <c r="D49" t="str">
        <f>VLOOKUP(A49,'3rd expert'!$A$1:$E$144,3,0)</f>
        <v>Conceptual</v>
      </c>
      <c r="E49">
        <f t="shared" si="1"/>
        <v>0</v>
      </c>
      <c r="F49">
        <f t="shared" si="2"/>
        <v>0</v>
      </c>
      <c r="G49">
        <f t="shared" si="3"/>
        <v>0</v>
      </c>
      <c r="H49">
        <f t="shared" si="4"/>
        <v>0</v>
      </c>
      <c r="I49">
        <f>IF(_xlfn.IFNA(VLOOKUP(A49,Operation_classifier!A:A,1,0),0)=A49,1,0)</f>
        <v>0</v>
      </c>
      <c r="J49">
        <f t="shared" si="5"/>
        <v>0</v>
      </c>
      <c r="K49">
        <f t="shared" si="6"/>
        <v>1</v>
      </c>
      <c r="L49">
        <f t="shared" si="7"/>
        <v>0</v>
      </c>
      <c r="M49">
        <f t="shared" si="8"/>
        <v>0</v>
      </c>
    </row>
    <row r="50" spans="1:13" x14ac:dyDescent="0.25">
      <c r="A50" t="s">
        <v>1077</v>
      </c>
      <c r="B50" t="str">
        <f>VLOOKUP(A50,'1st expert'!$A$1:$H$144,8,0)</f>
        <v>Conceptual</v>
      </c>
      <c r="C50" t="str">
        <f>VLOOKUP(A50,'2nd expert'!$A$1:$F$144,3,0)</f>
        <v>Properties</v>
      </c>
      <c r="D50" t="str">
        <f>VLOOKUP(A50,'3rd expert'!$A$1:$E$144,3,0)</f>
        <v>Conceptual</v>
      </c>
      <c r="E50">
        <f t="shared" si="1"/>
        <v>0</v>
      </c>
      <c r="F50">
        <f t="shared" si="2"/>
        <v>0</v>
      </c>
      <c r="G50">
        <f t="shared" si="3"/>
        <v>0</v>
      </c>
      <c r="H50">
        <f t="shared" si="4"/>
        <v>0</v>
      </c>
      <c r="I50">
        <f>IF(_xlfn.IFNA(VLOOKUP(A50,Operation_classifier!A:A,1,0),0)=A50,1,0)</f>
        <v>0</v>
      </c>
      <c r="J50">
        <f t="shared" si="5"/>
        <v>0</v>
      </c>
      <c r="K50">
        <f t="shared" si="6"/>
        <v>1</v>
      </c>
      <c r="L50">
        <f t="shared" si="7"/>
        <v>0</v>
      </c>
      <c r="M50">
        <f t="shared" si="8"/>
        <v>0</v>
      </c>
    </row>
    <row r="51" spans="1:13" x14ac:dyDescent="0.25">
      <c r="A51" t="s">
        <v>1078</v>
      </c>
      <c r="B51" t="str">
        <f>VLOOKUP(A51,'1st expert'!$A$1:$H$144,8,0)</f>
        <v>Conceptual</v>
      </c>
      <c r="C51" t="str">
        <f>VLOOKUP(A51,'2nd expert'!$A$1:$F$144,3,0)</f>
        <v>Properties</v>
      </c>
      <c r="D51" t="str">
        <f>VLOOKUP(A51,'3rd expert'!$A$1:$E$144,3,0)</f>
        <v>Conceptual</v>
      </c>
      <c r="E51">
        <f t="shared" si="1"/>
        <v>0</v>
      </c>
      <c r="F51">
        <f t="shared" si="2"/>
        <v>0</v>
      </c>
      <c r="G51">
        <f t="shared" si="3"/>
        <v>0</v>
      </c>
      <c r="H51">
        <f t="shared" si="4"/>
        <v>0</v>
      </c>
      <c r="I51">
        <f>IF(_xlfn.IFNA(VLOOKUP(A51,Operation_classifier!A:A,1,0),0)=A51,1,0)</f>
        <v>0</v>
      </c>
      <c r="J51">
        <f t="shared" si="5"/>
        <v>0</v>
      </c>
      <c r="K51">
        <f t="shared" si="6"/>
        <v>1</v>
      </c>
      <c r="L51">
        <f t="shared" si="7"/>
        <v>0</v>
      </c>
      <c r="M51">
        <f t="shared" si="8"/>
        <v>0</v>
      </c>
    </row>
    <row r="52" spans="1:13" x14ac:dyDescent="0.25">
      <c r="A52" t="s">
        <v>1079</v>
      </c>
      <c r="B52" t="str">
        <f>VLOOKUP(A52,'1st expert'!$A$1:$H$144,8,0)</f>
        <v>Properties</v>
      </c>
      <c r="C52" t="str">
        <f>VLOOKUP(A52,'2nd expert'!$A$1:$F$144,3,0)</f>
        <v>Properties</v>
      </c>
      <c r="D52" t="str">
        <f>VLOOKUP(A52,'3rd expert'!$A$1:$E$144,3,0)</f>
        <v>Properties</v>
      </c>
      <c r="E52">
        <f t="shared" si="1"/>
        <v>0</v>
      </c>
      <c r="F52">
        <f t="shared" si="2"/>
        <v>0</v>
      </c>
      <c r="G52">
        <f t="shared" si="3"/>
        <v>0</v>
      </c>
      <c r="H52">
        <f t="shared" si="4"/>
        <v>0</v>
      </c>
      <c r="I52">
        <f>IF(_xlfn.IFNA(VLOOKUP(A52,Operation_classifier!A:A,1,0),0)=A52,1,0)</f>
        <v>0</v>
      </c>
      <c r="J52">
        <f t="shared" si="5"/>
        <v>0</v>
      </c>
      <c r="K52">
        <f t="shared" si="6"/>
        <v>1</v>
      </c>
      <c r="L52">
        <f t="shared" si="7"/>
        <v>0</v>
      </c>
      <c r="M52">
        <f t="shared" si="8"/>
        <v>0</v>
      </c>
    </row>
    <row r="53" spans="1:13" x14ac:dyDescent="0.25">
      <c r="A53" t="s">
        <v>1080</v>
      </c>
      <c r="B53" t="str">
        <f>VLOOKUP(A53,'1st expert'!$A$1:$H$144,8,0)</f>
        <v>Conceptual</v>
      </c>
      <c r="C53" t="str">
        <f>VLOOKUP(A53,'2nd expert'!$A$1:$F$144,3,0)</f>
        <v>Properties</v>
      </c>
      <c r="D53" t="str">
        <f>VLOOKUP(A53,'3rd expert'!$A$1:$E$144,3,0)</f>
        <v>Conceptual</v>
      </c>
      <c r="E53">
        <f t="shared" si="1"/>
        <v>0</v>
      </c>
      <c r="F53">
        <f t="shared" si="2"/>
        <v>0</v>
      </c>
      <c r="G53">
        <f t="shared" si="3"/>
        <v>0</v>
      </c>
      <c r="H53">
        <f t="shared" si="4"/>
        <v>0</v>
      </c>
      <c r="I53">
        <f>IF(_xlfn.IFNA(VLOOKUP(A53,Operation_classifier!A:A,1,0),0)=A53,1,0)</f>
        <v>0</v>
      </c>
      <c r="J53">
        <f t="shared" si="5"/>
        <v>0</v>
      </c>
      <c r="K53">
        <f t="shared" si="6"/>
        <v>1</v>
      </c>
      <c r="L53">
        <f t="shared" si="7"/>
        <v>0</v>
      </c>
      <c r="M53">
        <f t="shared" si="8"/>
        <v>0</v>
      </c>
    </row>
    <row r="54" spans="1:13" x14ac:dyDescent="0.25">
      <c r="A54" t="s">
        <v>1081</v>
      </c>
      <c r="B54" t="str">
        <f>VLOOKUP(A54,'1st expert'!$A$1:$H$144,8,0)</f>
        <v>Conceptual</v>
      </c>
      <c r="C54" t="str">
        <f>VLOOKUP(A54,'2nd expert'!$A$1:$F$144,3,0)</f>
        <v>Properties</v>
      </c>
      <c r="D54" t="str">
        <f>VLOOKUP(A54,'3rd expert'!$A$1:$E$144,3,0)</f>
        <v>Conceptual</v>
      </c>
      <c r="E54">
        <f t="shared" si="1"/>
        <v>0</v>
      </c>
      <c r="F54">
        <f t="shared" si="2"/>
        <v>0</v>
      </c>
      <c r="G54">
        <f t="shared" si="3"/>
        <v>0</v>
      </c>
      <c r="H54">
        <f t="shared" si="4"/>
        <v>0</v>
      </c>
      <c r="I54">
        <f>IF(_xlfn.IFNA(VLOOKUP(A54,Operation_classifier!A:A,1,0),0)=A54,1,0)</f>
        <v>0</v>
      </c>
      <c r="J54">
        <f t="shared" si="5"/>
        <v>0</v>
      </c>
      <c r="K54">
        <f t="shared" si="6"/>
        <v>1</v>
      </c>
      <c r="L54">
        <f t="shared" si="7"/>
        <v>0</v>
      </c>
      <c r="M54">
        <f t="shared" si="8"/>
        <v>0</v>
      </c>
    </row>
    <row r="55" spans="1:13" x14ac:dyDescent="0.25">
      <c r="A55" t="s">
        <v>1082</v>
      </c>
      <c r="B55" t="str">
        <f>VLOOKUP(A55,'1st expert'!$A$1:$H$144,8,0)</f>
        <v>Conceptual</v>
      </c>
      <c r="C55" t="str">
        <f>VLOOKUP(A55,'2nd expert'!$A$1:$F$144,3,0)</f>
        <v>Array;Properties</v>
      </c>
      <c r="D55" t="str">
        <f>VLOOKUP(A55,'3rd expert'!$A$1:$E$144,3,0)</f>
        <v>Properties ; Array</v>
      </c>
      <c r="E55">
        <f t="shared" si="1"/>
        <v>0</v>
      </c>
      <c r="F55">
        <f t="shared" si="2"/>
        <v>0</v>
      </c>
      <c r="G55">
        <f t="shared" si="3"/>
        <v>0</v>
      </c>
      <c r="H55">
        <f t="shared" si="4"/>
        <v>0</v>
      </c>
      <c r="I55">
        <f>IF(_xlfn.IFNA(VLOOKUP(A55,Operation_classifier!A:A,1,0),0)=A55,1,0)</f>
        <v>0</v>
      </c>
      <c r="J55">
        <f t="shared" si="5"/>
        <v>0</v>
      </c>
      <c r="K55">
        <f t="shared" si="6"/>
        <v>1</v>
      </c>
      <c r="L55">
        <f t="shared" si="7"/>
        <v>0</v>
      </c>
      <c r="M55">
        <f t="shared" si="8"/>
        <v>0</v>
      </c>
    </row>
    <row r="56" spans="1:13" x14ac:dyDescent="0.25">
      <c r="A56" t="s">
        <v>1080</v>
      </c>
      <c r="B56" t="str">
        <f>VLOOKUP(A56,'1st expert'!$A$1:$H$144,8,0)</f>
        <v>Conceptual</v>
      </c>
      <c r="C56" t="str">
        <f>VLOOKUP(A56,'2nd expert'!$A$1:$F$144,3,0)</f>
        <v>Properties</v>
      </c>
      <c r="D56" t="str">
        <f>VLOOKUP(A56,'3rd expert'!$A$1:$E$144,3,0)</f>
        <v>Conceptual</v>
      </c>
      <c r="E56">
        <f t="shared" si="1"/>
        <v>0</v>
      </c>
      <c r="F56">
        <f t="shared" si="2"/>
        <v>0</v>
      </c>
      <c r="G56">
        <f t="shared" si="3"/>
        <v>0</v>
      </c>
      <c r="H56">
        <f t="shared" si="4"/>
        <v>0</v>
      </c>
      <c r="I56">
        <f>IF(_xlfn.IFNA(VLOOKUP(A56,Operation_classifier!A:A,1,0),0)=A56,1,0)</f>
        <v>0</v>
      </c>
      <c r="J56">
        <f t="shared" si="5"/>
        <v>0</v>
      </c>
      <c r="K56">
        <f t="shared" si="6"/>
        <v>1</v>
      </c>
      <c r="L56">
        <f t="shared" si="7"/>
        <v>0</v>
      </c>
      <c r="M56">
        <f t="shared" si="8"/>
        <v>0</v>
      </c>
    </row>
    <row r="57" spans="1:13" x14ac:dyDescent="0.25">
      <c r="A57" t="s">
        <v>1075</v>
      </c>
      <c r="B57" t="str">
        <f>VLOOKUP(A57,'1st expert'!$A$1:$H$144,8,0)</f>
        <v>Conceptual</v>
      </c>
      <c r="C57" t="str">
        <f>VLOOKUP(A57,'2nd expert'!$A$1:$F$144,3,0)</f>
        <v>Array;Properties</v>
      </c>
      <c r="D57" t="str">
        <f>VLOOKUP(A57,'3rd expert'!$A$1:$E$144,3,0)</f>
        <v>Array</v>
      </c>
      <c r="E57">
        <f t="shared" si="1"/>
        <v>0</v>
      </c>
      <c r="F57">
        <f t="shared" si="2"/>
        <v>0</v>
      </c>
      <c r="G57">
        <f t="shared" si="3"/>
        <v>0</v>
      </c>
      <c r="H57">
        <f t="shared" si="4"/>
        <v>0</v>
      </c>
      <c r="I57">
        <f>IF(_xlfn.IFNA(VLOOKUP(A57,Operation_classifier!A:A,1,0),0)=A57,1,0)</f>
        <v>0</v>
      </c>
      <c r="J57">
        <f t="shared" si="5"/>
        <v>0</v>
      </c>
      <c r="K57">
        <f t="shared" si="6"/>
        <v>1</v>
      </c>
      <c r="L57">
        <f t="shared" si="7"/>
        <v>0</v>
      </c>
      <c r="M57">
        <f t="shared" si="8"/>
        <v>0</v>
      </c>
    </row>
    <row r="58" spans="1:13" x14ac:dyDescent="0.25">
      <c r="A58" t="s">
        <v>1083</v>
      </c>
      <c r="B58" t="str">
        <f>VLOOKUP(A58,'1st expert'!$A$1:$H$144,8,0)</f>
        <v>Conceptual</v>
      </c>
      <c r="C58" t="str">
        <f>VLOOKUP(A58,'2nd expert'!$A$1:$F$144,3,0)</f>
        <v>Properties</v>
      </c>
      <c r="D58" t="str">
        <f>VLOOKUP(A58,'3rd expert'!$A$1:$E$144,3,0)</f>
        <v>Properties</v>
      </c>
      <c r="E58">
        <f t="shared" si="1"/>
        <v>0</v>
      </c>
      <c r="F58">
        <f t="shared" si="2"/>
        <v>0</v>
      </c>
      <c r="G58">
        <f t="shared" si="3"/>
        <v>0</v>
      </c>
      <c r="H58">
        <f t="shared" si="4"/>
        <v>0</v>
      </c>
      <c r="I58">
        <f>IF(_xlfn.IFNA(VLOOKUP(A58,Operation_classifier!A:A,1,0),0)=A58,1,0)</f>
        <v>0</v>
      </c>
      <c r="J58">
        <f t="shared" si="5"/>
        <v>0</v>
      </c>
      <c r="K58">
        <f t="shared" si="6"/>
        <v>1</v>
      </c>
      <c r="L58">
        <f t="shared" si="7"/>
        <v>0</v>
      </c>
      <c r="M58">
        <f t="shared" si="8"/>
        <v>0</v>
      </c>
    </row>
    <row r="59" spans="1:13" x14ac:dyDescent="0.25">
      <c r="A59" t="s">
        <v>1084</v>
      </c>
      <c r="B59" t="str">
        <f>VLOOKUP(A59,'1st expert'!$A$1:$H$144,8,0)</f>
        <v>Conceptual</v>
      </c>
      <c r="C59" t="str">
        <f>VLOOKUP(A59,'2nd expert'!$A$1:$F$144,3,0)</f>
        <v>Operation</v>
      </c>
      <c r="D59" t="str">
        <f>VLOOKUP(A59,'3rd expert'!$A$1:$E$144,3,0)</f>
        <v>Properties</v>
      </c>
      <c r="E59">
        <f t="shared" si="1"/>
        <v>0</v>
      </c>
      <c r="F59">
        <f t="shared" si="2"/>
        <v>1</v>
      </c>
      <c r="G59">
        <f t="shared" si="3"/>
        <v>0</v>
      </c>
      <c r="H59">
        <f t="shared" si="4"/>
        <v>0</v>
      </c>
      <c r="I59">
        <f>IF(_xlfn.IFNA(VLOOKUP(A59,Operation_classifier!A:A,1,0),0)=A59,1,0)</f>
        <v>1</v>
      </c>
      <c r="J59">
        <f t="shared" si="5"/>
        <v>0</v>
      </c>
      <c r="K59">
        <f t="shared" si="6"/>
        <v>0</v>
      </c>
      <c r="L59">
        <f t="shared" si="7"/>
        <v>1</v>
      </c>
      <c r="M59">
        <f t="shared" si="8"/>
        <v>0</v>
      </c>
    </row>
    <row r="60" spans="1:13" x14ac:dyDescent="0.25">
      <c r="A60" t="s">
        <v>1085</v>
      </c>
      <c r="B60" t="str">
        <f>VLOOKUP(A60,'1st expert'!$A$1:$H$144,8,0)</f>
        <v>Properties</v>
      </c>
      <c r="C60" t="str">
        <f>VLOOKUP(A60,'2nd expert'!$A$1:$F$144,3,0)</f>
        <v>Properties</v>
      </c>
      <c r="D60" t="str">
        <f>VLOOKUP(A60,'3rd expert'!$A$1:$E$144,3,0)</f>
        <v>Properties</v>
      </c>
      <c r="E60">
        <f t="shared" si="1"/>
        <v>0</v>
      </c>
      <c r="F60">
        <f t="shared" si="2"/>
        <v>0</v>
      </c>
      <c r="G60">
        <f t="shared" si="3"/>
        <v>0</v>
      </c>
      <c r="H60">
        <f t="shared" si="4"/>
        <v>0</v>
      </c>
      <c r="I60">
        <f>IF(_xlfn.IFNA(VLOOKUP(A60,Operation_classifier!A:A,1,0),0)=A60,1,0)</f>
        <v>0</v>
      </c>
      <c r="J60">
        <f t="shared" si="5"/>
        <v>0</v>
      </c>
      <c r="K60">
        <f t="shared" si="6"/>
        <v>1</v>
      </c>
      <c r="L60">
        <f t="shared" si="7"/>
        <v>0</v>
      </c>
      <c r="M60">
        <f t="shared" si="8"/>
        <v>0</v>
      </c>
    </row>
    <row r="61" spans="1:13" x14ac:dyDescent="0.25">
      <c r="A61" t="s">
        <v>1086</v>
      </c>
      <c r="B61" t="str">
        <f>VLOOKUP(A61,'1st expert'!$A$1:$H$144,8,0)</f>
        <v>Conceptual</v>
      </c>
      <c r="C61" t="str">
        <f>VLOOKUP(A61,'2nd expert'!$A$1:$F$144,3,0)</f>
        <v>Properties</v>
      </c>
      <c r="D61" t="str">
        <f>VLOOKUP(A61,'3rd expert'!$A$1:$E$144,3,0)</f>
        <v>Properties</v>
      </c>
      <c r="E61">
        <f t="shared" si="1"/>
        <v>0</v>
      </c>
      <c r="F61">
        <f t="shared" si="2"/>
        <v>0</v>
      </c>
      <c r="G61">
        <f t="shared" si="3"/>
        <v>0</v>
      </c>
      <c r="H61">
        <f t="shared" si="4"/>
        <v>0</v>
      </c>
      <c r="I61">
        <f>IF(_xlfn.IFNA(VLOOKUP(A61,Operation_classifier!A:A,1,0),0)=A61,1,0)</f>
        <v>0</v>
      </c>
      <c r="J61">
        <f t="shared" si="5"/>
        <v>0</v>
      </c>
      <c r="K61">
        <f t="shared" si="6"/>
        <v>1</v>
      </c>
      <c r="L61">
        <f t="shared" si="7"/>
        <v>0</v>
      </c>
      <c r="M61">
        <f t="shared" si="8"/>
        <v>0</v>
      </c>
    </row>
    <row r="62" spans="1:13" x14ac:dyDescent="0.25">
      <c r="A62" t="s">
        <v>1087</v>
      </c>
      <c r="B62" t="str">
        <f>VLOOKUP(A62,'1st expert'!$A$1:$H$144,8,0)</f>
        <v>Status</v>
      </c>
      <c r="C62" t="str">
        <f>VLOOKUP(A62,'2nd expert'!$A$1:$F$144,3,0)</f>
        <v>Result</v>
      </c>
      <c r="D62" t="str">
        <f>VLOOKUP(A62,'3rd expert'!$A$1:$E$144,3,0)</f>
        <v>Status</v>
      </c>
      <c r="E62">
        <f t="shared" si="1"/>
        <v>0</v>
      </c>
      <c r="F62">
        <f t="shared" si="2"/>
        <v>0</v>
      </c>
      <c r="G62">
        <f t="shared" si="3"/>
        <v>0</v>
      </c>
      <c r="H62">
        <f t="shared" si="4"/>
        <v>0</v>
      </c>
      <c r="I62">
        <f>IF(_xlfn.IFNA(VLOOKUP(A62,Operation_classifier!A:A,1,0),0)=A62,1,0)</f>
        <v>0</v>
      </c>
      <c r="J62">
        <f t="shared" si="5"/>
        <v>0</v>
      </c>
      <c r="K62">
        <f t="shared" si="6"/>
        <v>1</v>
      </c>
      <c r="L62">
        <f t="shared" si="7"/>
        <v>0</v>
      </c>
      <c r="M62">
        <f t="shared" si="8"/>
        <v>0</v>
      </c>
    </row>
    <row r="63" spans="1:13" x14ac:dyDescent="0.25">
      <c r="A63" t="s">
        <v>1088</v>
      </c>
      <c r="B63" t="str">
        <f>VLOOKUP(A63,'1st expert'!$A$1:$H$144,8,0)</f>
        <v>Conceptual</v>
      </c>
      <c r="C63" t="str">
        <f>VLOOKUP(A63,'2nd expert'!$A$1:$F$144,3,0)</f>
        <v>Properties</v>
      </c>
      <c r="D63" t="str">
        <f>VLOOKUP(A63,'3rd expert'!$A$1:$E$144,3,0)</f>
        <v>Status</v>
      </c>
      <c r="E63">
        <f t="shared" si="1"/>
        <v>0</v>
      </c>
      <c r="F63">
        <f t="shared" si="2"/>
        <v>0</v>
      </c>
      <c r="G63">
        <f t="shared" si="3"/>
        <v>0</v>
      </c>
      <c r="H63">
        <f t="shared" si="4"/>
        <v>0</v>
      </c>
      <c r="I63">
        <f>IF(_xlfn.IFNA(VLOOKUP(A63,Operation_classifier!A:A,1,0),0)=A63,1,0)</f>
        <v>0</v>
      </c>
      <c r="J63">
        <f t="shared" si="5"/>
        <v>0</v>
      </c>
      <c r="K63">
        <f t="shared" si="6"/>
        <v>1</v>
      </c>
      <c r="L63">
        <f t="shared" si="7"/>
        <v>0</v>
      </c>
      <c r="M63">
        <f t="shared" si="8"/>
        <v>0</v>
      </c>
    </row>
    <row r="64" spans="1:13" x14ac:dyDescent="0.25">
      <c r="A64" t="s">
        <v>1089</v>
      </c>
      <c r="B64" t="str">
        <f>VLOOKUP(A64,'1st expert'!$A$1:$H$144,8,0)</f>
        <v>Conceptual</v>
      </c>
      <c r="C64" t="str">
        <f>VLOOKUP(A64,'2nd expert'!$A$1:$F$144,3,0)</f>
        <v>Properties</v>
      </c>
      <c r="D64" t="str">
        <f>VLOOKUP(A64,'3rd expert'!$A$1:$E$144,3,0)</f>
        <v>Properties</v>
      </c>
      <c r="E64">
        <f t="shared" si="1"/>
        <v>0</v>
      </c>
      <c r="F64">
        <f t="shared" si="2"/>
        <v>0</v>
      </c>
      <c r="G64">
        <f t="shared" si="3"/>
        <v>0</v>
      </c>
      <c r="H64">
        <f t="shared" si="4"/>
        <v>0</v>
      </c>
      <c r="I64">
        <f>IF(_xlfn.IFNA(VLOOKUP(A64,Operation_classifier!A:A,1,0),0)=A64,1,0)</f>
        <v>0</v>
      </c>
      <c r="J64">
        <f t="shared" si="5"/>
        <v>0</v>
      </c>
      <c r="K64">
        <f t="shared" si="6"/>
        <v>1</v>
      </c>
      <c r="L64">
        <f t="shared" si="7"/>
        <v>0</v>
      </c>
      <c r="M64">
        <f t="shared" si="8"/>
        <v>0</v>
      </c>
    </row>
    <row r="65" spans="1:13" x14ac:dyDescent="0.25">
      <c r="A65" t="s">
        <v>1090</v>
      </c>
      <c r="B65" t="str">
        <f>VLOOKUP(A65,'1st expert'!$A$1:$H$144,8,0)</f>
        <v>Status</v>
      </c>
      <c r="C65" t="str">
        <f>VLOOKUP(A65,'2nd expert'!$A$1:$F$144,3,0)</f>
        <v>Result</v>
      </c>
      <c r="D65" t="str">
        <f>VLOOKUP(A65,'3rd expert'!$A$1:$E$144,3,0)</f>
        <v>Status; Array</v>
      </c>
      <c r="E65">
        <f t="shared" si="1"/>
        <v>0</v>
      </c>
      <c r="F65">
        <f t="shared" si="2"/>
        <v>0</v>
      </c>
      <c r="G65">
        <f t="shared" si="3"/>
        <v>0</v>
      </c>
      <c r="H65">
        <f t="shared" si="4"/>
        <v>0</v>
      </c>
      <c r="I65">
        <f>IF(_xlfn.IFNA(VLOOKUP(A65,Operation_classifier!A:A,1,0),0)=A65,1,0)</f>
        <v>0</v>
      </c>
      <c r="J65">
        <f t="shared" si="5"/>
        <v>0</v>
      </c>
      <c r="K65">
        <f t="shared" si="6"/>
        <v>1</v>
      </c>
      <c r="L65">
        <f t="shared" si="7"/>
        <v>0</v>
      </c>
      <c r="M65">
        <f t="shared" si="8"/>
        <v>0</v>
      </c>
    </row>
    <row r="66" spans="1:13" x14ac:dyDescent="0.25">
      <c r="A66" t="s">
        <v>1091</v>
      </c>
      <c r="B66" t="str">
        <f>VLOOKUP(A66,'1st expert'!$A$1:$H$144,8,0)</f>
        <v>Properties</v>
      </c>
      <c r="C66" t="str">
        <f>VLOOKUP(A66,'2nd expert'!$A$1:$F$144,3,0)</f>
        <v>Properties</v>
      </c>
      <c r="D66" t="str">
        <f>VLOOKUP(A66,'3rd expert'!$A$1:$E$144,3,0)</f>
        <v>Properties</v>
      </c>
      <c r="E66">
        <f t="shared" si="1"/>
        <v>0</v>
      </c>
      <c r="F66">
        <f t="shared" si="2"/>
        <v>0</v>
      </c>
      <c r="G66">
        <f t="shared" si="3"/>
        <v>0</v>
      </c>
      <c r="H66">
        <f t="shared" si="4"/>
        <v>0</v>
      </c>
      <c r="I66">
        <f>IF(_xlfn.IFNA(VLOOKUP(A66,Operation_classifier!A:A,1,0),0)=A66,1,0)</f>
        <v>0</v>
      </c>
      <c r="J66">
        <f t="shared" si="5"/>
        <v>0</v>
      </c>
      <c r="K66">
        <f t="shared" si="6"/>
        <v>1</v>
      </c>
      <c r="L66">
        <f t="shared" si="7"/>
        <v>0</v>
      </c>
      <c r="M66">
        <f t="shared" si="8"/>
        <v>0</v>
      </c>
    </row>
    <row r="67" spans="1:13" x14ac:dyDescent="0.25">
      <c r="A67" t="s">
        <v>1092</v>
      </c>
      <c r="B67" t="str">
        <f>VLOOKUP(A67,'1st expert'!$A$1:$H$144,8,0)</f>
        <v>Conceptual</v>
      </c>
      <c r="C67" t="str">
        <f>VLOOKUP(A67,'2nd expert'!$A$1:$F$144,3,0)</f>
        <v>Result;Status</v>
      </c>
      <c r="D67" t="str">
        <f>VLOOKUP(A67,'3rd expert'!$A$1:$E$144,3,0)</f>
        <v>Results</v>
      </c>
      <c r="E67">
        <f t="shared" ref="E67:E130" si="9">IF(OR(B67="Operation",ISNUMBER(SEARCH("Operation",B67))),1,0)</f>
        <v>0</v>
      </c>
      <c r="F67">
        <f t="shared" ref="F67:F130" si="10">IF(OR(C67="Operation",ISNUMBER(SEARCH("Operation",C67))),1,0)</f>
        <v>0</v>
      </c>
      <c r="G67">
        <f t="shared" ref="G67:G130" si="11">IF(OR(D67="Operation",ISNUMBER(SEARCH("Operation",D67))),1,0)</f>
        <v>0</v>
      </c>
      <c r="H67">
        <f t="shared" ref="H67:H130" si="12">IFERROR(MODE(E67:G67),MODE(E67,F67,G67,I67))</f>
        <v>0</v>
      </c>
      <c r="I67">
        <f>IF(_xlfn.IFNA(VLOOKUP(A67,Operation_classifier!A:A,1,0),0)=A67,1,0)</f>
        <v>0</v>
      </c>
      <c r="J67">
        <f t="shared" ref="J67:J130" si="13">IF(AND((H67=I67),(H67=1)),1,0)</f>
        <v>0</v>
      </c>
      <c r="K67">
        <f t="shared" ref="K67:K130" si="14">IF(AND((H67=I67),(H67=0)),1,0)</f>
        <v>1</v>
      </c>
      <c r="L67">
        <f t="shared" ref="L67:L130" si="15">IF(AND((H67&lt;&gt;I67),(I67=1)),1,0)</f>
        <v>0</v>
      </c>
      <c r="M67">
        <f t="shared" ref="M67:M130" si="16">IF(AND((H67&lt;&gt;I67),(I67=0)),1,0)</f>
        <v>0</v>
      </c>
    </row>
    <row r="68" spans="1:13" x14ac:dyDescent="0.25">
      <c r="A68" t="s">
        <v>1093</v>
      </c>
      <c r="B68" t="str">
        <f>VLOOKUP(A68,'1st expert'!$A$1:$H$144,8,0)</f>
        <v>Status</v>
      </c>
      <c r="C68" t="str">
        <f>VLOOKUP(A68,'2nd expert'!$A$1:$F$144,3,0)</f>
        <v>Status</v>
      </c>
      <c r="D68" t="str">
        <f>VLOOKUP(A68,'3rd expert'!$A$1:$E$144,3,0)</f>
        <v>Results</v>
      </c>
      <c r="E68">
        <f t="shared" si="9"/>
        <v>0</v>
      </c>
      <c r="F68">
        <f t="shared" si="10"/>
        <v>0</v>
      </c>
      <c r="G68">
        <f t="shared" si="11"/>
        <v>0</v>
      </c>
      <c r="H68">
        <f t="shared" si="12"/>
        <v>0</v>
      </c>
      <c r="I68">
        <f>IF(_xlfn.IFNA(VLOOKUP(A68,Operation_classifier!A:A,1,0),0)=A68,1,0)</f>
        <v>0</v>
      </c>
      <c r="J68">
        <f t="shared" si="13"/>
        <v>0</v>
      </c>
      <c r="K68">
        <f t="shared" si="14"/>
        <v>1</v>
      </c>
      <c r="L68">
        <f t="shared" si="15"/>
        <v>0</v>
      </c>
      <c r="M68">
        <f t="shared" si="16"/>
        <v>0</v>
      </c>
    </row>
    <row r="69" spans="1:13" x14ac:dyDescent="0.25">
      <c r="A69" t="s">
        <v>1094</v>
      </c>
      <c r="B69" t="str">
        <f>VLOOKUP(A69,'1st expert'!$A$1:$H$144,8,0)</f>
        <v>Conceptual</v>
      </c>
      <c r="C69" t="str">
        <f>VLOOKUP(A69,'2nd expert'!$A$1:$F$144,3,0)</f>
        <v>Properties</v>
      </c>
      <c r="D69" t="str">
        <f>VLOOKUP(A69,'3rd expert'!$A$1:$E$144,3,0)</f>
        <v>Properties</v>
      </c>
      <c r="E69">
        <f t="shared" si="9"/>
        <v>0</v>
      </c>
      <c r="F69">
        <f t="shared" si="10"/>
        <v>0</v>
      </c>
      <c r="G69">
        <f t="shared" si="11"/>
        <v>0</v>
      </c>
      <c r="H69">
        <f t="shared" si="12"/>
        <v>0</v>
      </c>
      <c r="I69">
        <f>IF(_xlfn.IFNA(VLOOKUP(A69,Operation_classifier!A:A,1,0),0)=A69,1,0)</f>
        <v>0</v>
      </c>
      <c r="J69">
        <f t="shared" si="13"/>
        <v>0</v>
      </c>
      <c r="K69">
        <f t="shared" si="14"/>
        <v>1</v>
      </c>
      <c r="L69">
        <f t="shared" si="15"/>
        <v>0</v>
      </c>
      <c r="M69">
        <f t="shared" si="16"/>
        <v>0</v>
      </c>
    </row>
    <row r="70" spans="1:13" x14ac:dyDescent="0.25">
      <c r="A70" t="s">
        <v>1095</v>
      </c>
      <c r="B70" t="str">
        <f>VLOOKUP(A70,'1st expert'!$A$1:$H$144,8,0)</f>
        <v>Array; Results</v>
      </c>
      <c r="C70" t="str">
        <f>VLOOKUP(A70,'2nd expert'!$A$1:$F$144,3,0)</f>
        <v>Array;Results</v>
      </c>
      <c r="D70" t="str">
        <f>VLOOKUP(A70,'3rd expert'!$A$1:$E$144,3,0)</f>
        <v>Results</v>
      </c>
      <c r="E70">
        <f t="shared" si="9"/>
        <v>0</v>
      </c>
      <c r="F70">
        <f t="shared" si="10"/>
        <v>0</v>
      </c>
      <c r="G70">
        <f t="shared" si="11"/>
        <v>0</v>
      </c>
      <c r="H70">
        <f t="shared" si="12"/>
        <v>0</v>
      </c>
      <c r="I70">
        <f>IF(_xlfn.IFNA(VLOOKUP(A70,Operation_classifier!A:A,1,0),0)=A70,1,0)</f>
        <v>0</v>
      </c>
      <c r="J70">
        <f t="shared" si="13"/>
        <v>0</v>
      </c>
      <c r="K70">
        <f t="shared" si="14"/>
        <v>1</v>
      </c>
      <c r="L70">
        <f t="shared" si="15"/>
        <v>0</v>
      </c>
      <c r="M70">
        <f t="shared" si="16"/>
        <v>0</v>
      </c>
    </row>
    <row r="71" spans="1:13" x14ac:dyDescent="0.25">
      <c r="A71" t="s">
        <v>1096</v>
      </c>
      <c r="B71" t="str">
        <f>VLOOKUP(A71,'1st expert'!$A$1:$H$144,8,0)</f>
        <v>Conceptual</v>
      </c>
      <c r="C71" t="str">
        <f>VLOOKUP(A71,'2nd expert'!$A$1:$F$144,3,0)</f>
        <v>Properties</v>
      </c>
      <c r="D71" t="str">
        <f>VLOOKUP(A71,'3rd expert'!$A$1:$E$144,3,0)</f>
        <v>Properties</v>
      </c>
      <c r="E71">
        <f t="shared" si="9"/>
        <v>0</v>
      </c>
      <c r="F71">
        <f t="shared" si="10"/>
        <v>0</v>
      </c>
      <c r="G71">
        <f t="shared" si="11"/>
        <v>0</v>
      </c>
      <c r="H71">
        <f t="shared" si="12"/>
        <v>0</v>
      </c>
      <c r="I71">
        <f>IF(_xlfn.IFNA(VLOOKUP(A71,Operation_classifier!A:A,1,0),0)=A71,1,0)</f>
        <v>0</v>
      </c>
      <c r="J71">
        <f t="shared" si="13"/>
        <v>0</v>
      </c>
      <c r="K71">
        <f t="shared" si="14"/>
        <v>1</v>
      </c>
      <c r="L71">
        <f t="shared" si="15"/>
        <v>0</v>
      </c>
      <c r="M71">
        <f t="shared" si="16"/>
        <v>0</v>
      </c>
    </row>
    <row r="72" spans="1:13" x14ac:dyDescent="0.25">
      <c r="A72" t="s">
        <v>1097</v>
      </c>
      <c r="B72" t="str">
        <f>VLOOKUP(A72,'1st expert'!$A$1:$H$144,8,0)</f>
        <v>Conceptual</v>
      </c>
      <c r="C72" t="str">
        <f>VLOOKUP(A72,'2nd expert'!$A$1:$F$144,3,0)</f>
        <v>Properties</v>
      </c>
      <c r="D72" t="str">
        <f>VLOOKUP(A72,'3rd expert'!$A$1:$E$144,3,0)</f>
        <v>Properties ; Array</v>
      </c>
      <c r="E72">
        <f t="shared" si="9"/>
        <v>0</v>
      </c>
      <c r="F72">
        <f t="shared" si="10"/>
        <v>0</v>
      </c>
      <c r="G72">
        <f t="shared" si="11"/>
        <v>0</v>
      </c>
      <c r="H72">
        <f t="shared" si="12"/>
        <v>0</v>
      </c>
      <c r="I72">
        <f>IF(_xlfn.IFNA(VLOOKUP(A72,Operation_classifier!A:A,1,0),0)=A72,1,0)</f>
        <v>0</v>
      </c>
      <c r="J72">
        <f t="shared" si="13"/>
        <v>0</v>
      </c>
      <c r="K72">
        <f t="shared" si="14"/>
        <v>1</v>
      </c>
      <c r="L72">
        <f t="shared" si="15"/>
        <v>0</v>
      </c>
      <c r="M72">
        <f t="shared" si="16"/>
        <v>0</v>
      </c>
    </row>
    <row r="73" spans="1:13" x14ac:dyDescent="0.25">
      <c r="A73" t="s">
        <v>1098</v>
      </c>
      <c r="B73" t="str">
        <f>VLOOKUP(A73,'1st expert'!$A$1:$H$144,8,0)</f>
        <v>Conceptual</v>
      </c>
      <c r="C73" t="str">
        <f>VLOOKUP(A73,'2nd expert'!$A$1:$F$144,3,0)</f>
        <v>Array;Properties</v>
      </c>
      <c r="D73" t="str">
        <f>VLOOKUP(A73,'3rd expert'!$A$1:$E$144,3,0)</f>
        <v>Properties ; Array</v>
      </c>
      <c r="E73">
        <f t="shared" si="9"/>
        <v>0</v>
      </c>
      <c r="F73">
        <f t="shared" si="10"/>
        <v>0</v>
      </c>
      <c r="G73">
        <f t="shared" si="11"/>
        <v>0</v>
      </c>
      <c r="H73">
        <f t="shared" si="12"/>
        <v>0</v>
      </c>
      <c r="I73">
        <f>IF(_xlfn.IFNA(VLOOKUP(A73,Operation_classifier!A:A,1,0),0)=A73,1,0)</f>
        <v>0</v>
      </c>
      <c r="J73">
        <f t="shared" si="13"/>
        <v>0</v>
      </c>
      <c r="K73">
        <f t="shared" si="14"/>
        <v>1</v>
      </c>
      <c r="L73">
        <f t="shared" si="15"/>
        <v>0</v>
      </c>
      <c r="M73">
        <f t="shared" si="16"/>
        <v>0</v>
      </c>
    </row>
    <row r="74" spans="1:13" x14ac:dyDescent="0.25">
      <c r="A74" t="s">
        <v>1099</v>
      </c>
      <c r="B74" t="str">
        <f>VLOOKUP(A74,'1st expert'!$A$1:$H$144,8,0)</f>
        <v>Conceptual</v>
      </c>
      <c r="C74" t="str">
        <f>VLOOKUP(A74,'2nd expert'!$A$1:$F$144,3,0)</f>
        <v>Status</v>
      </c>
      <c r="D74" t="str">
        <f>VLOOKUP(A74,'3rd expert'!$A$1:$E$144,3,0)</f>
        <v>Status</v>
      </c>
      <c r="E74">
        <f t="shared" si="9"/>
        <v>0</v>
      </c>
      <c r="F74">
        <f t="shared" si="10"/>
        <v>0</v>
      </c>
      <c r="G74">
        <f t="shared" si="11"/>
        <v>0</v>
      </c>
      <c r="H74">
        <f t="shared" si="12"/>
        <v>0</v>
      </c>
      <c r="I74">
        <f>IF(_xlfn.IFNA(VLOOKUP(A74,Operation_classifier!A:A,1,0),0)=A74,1,0)</f>
        <v>0</v>
      </c>
      <c r="J74">
        <f t="shared" si="13"/>
        <v>0</v>
      </c>
      <c r="K74">
        <f t="shared" si="14"/>
        <v>1</v>
      </c>
      <c r="L74">
        <f t="shared" si="15"/>
        <v>0</v>
      </c>
      <c r="M74">
        <f t="shared" si="16"/>
        <v>0</v>
      </c>
    </row>
    <row r="75" spans="1:13" x14ac:dyDescent="0.25">
      <c r="A75" t="s">
        <v>1100</v>
      </c>
      <c r="B75" t="str">
        <f>VLOOKUP(A75,'1st expert'!$A$1:$H$144,8,0)</f>
        <v>Conceptual</v>
      </c>
      <c r="C75" t="str">
        <f>VLOOKUP(A75,'2nd expert'!$A$1:$F$144,3,0)</f>
        <v>Properties</v>
      </c>
      <c r="D75" t="str">
        <f>VLOOKUP(A75,'3rd expert'!$A$1:$E$144,3,0)</f>
        <v>Properties ; Array</v>
      </c>
      <c r="E75">
        <f t="shared" si="9"/>
        <v>0</v>
      </c>
      <c r="F75">
        <f t="shared" si="10"/>
        <v>0</v>
      </c>
      <c r="G75">
        <f t="shared" si="11"/>
        <v>0</v>
      </c>
      <c r="H75">
        <f t="shared" si="12"/>
        <v>0</v>
      </c>
      <c r="I75">
        <f>IF(_xlfn.IFNA(VLOOKUP(A75,Operation_classifier!A:A,1,0),0)=A75,1,0)</f>
        <v>0</v>
      </c>
      <c r="J75">
        <f t="shared" si="13"/>
        <v>0</v>
      </c>
      <c r="K75">
        <f t="shared" si="14"/>
        <v>1</v>
      </c>
      <c r="L75">
        <f t="shared" si="15"/>
        <v>0</v>
      </c>
      <c r="M75">
        <f t="shared" si="16"/>
        <v>0</v>
      </c>
    </row>
    <row r="76" spans="1:13" x14ac:dyDescent="0.25">
      <c r="A76" t="s">
        <v>1101</v>
      </c>
      <c r="B76" t="str">
        <f>VLOOKUP(A76,'1st expert'!$A$1:$H$144,8,0)</f>
        <v>Conceptual</v>
      </c>
      <c r="C76" t="str">
        <f>VLOOKUP(A76,'2nd expert'!$A$1:$F$144,3,0)</f>
        <v>Conceptual</v>
      </c>
      <c r="D76" t="str">
        <f>VLOOKUP(A76,'3rd expert'!$A$1:$E$144,3,0)</f>
        <v>Conceptual</v>
      </c>
      <c r="E76">
        <f t="shared" si="9"/>
        <v>0</v>
      </c>
      <c r="F76">
        <f t="shared" si="10"/>
        <v>0</v>
      </c>
      <c r="G76">
        <f t="shared" si="11"/>
        <v>0</v>
      </c>
      <c r="H76">
        <f t="shared" si="12"/>
        <v>0</v>
      </c>
      <c r="I76">
        <f>IF(_xlfn.IFNA(VLOOKUP(A76,Operation_classifier!A:A,1,0),0)=A76,1,0)</f>
        <v>0</v>
      </c>
      <c r="J76">
        <f t="shared" si="13"/>
        <v>0</v>
      </c>
      <c r="K76">
        <f t="shared" si="14"/>
        <v>1</v>
      </c>
      <c r="L76">
        <f t="shared" si="15"/>
        <v>0</v>
      </c>
      <c r="M76">
        <f t="shared" si="16"/>
        <v>0</v>
      </c>
    </row>
    <row r="77" spans="1:13" x14ac:dyDescent="0.25">
      <c r="A77" t="s">
        <v>1102</v>
      </c>
      <c r="B77" t="str">
        <f>VLOOKUP(A77,'1st expert'!$A$1:$H$144,8,0)</f>
        <v>Conceptual</v>
      </c>
      <c r="C77" t="str">
        <f>VLOOKUP(A77,'2nd expert'!$A$1:$F$144,3,0)</f>
        <v>Properties</v>
      </c>
      <c r="D77" t="str">
        <f>VLOOKUP(A77,'3rd expert'!$A$1:$E$144,3,0)</f>
        <v>Properties</v>
      </c>
      <c r="E77">
        <f t="shared" si="9"/>
        <v>0</v>
      </c>
      <c r="F77">
        <f t="shared" si="10"/>
        <v>0</v>
      </c>
      <c r="G77">
        <f t="shared" si="11"/>
        <v>0</v>
      </c>
      <c r="H77">
        <f t="shared" si="12"/>
        <v>0</v>
      </c>
      <c r="I77">
        <f>IF(_xlfn.IFNA(VLOOKUP(A77,Operation_classifier!A:A,1,0),0)=A77,1,0)</f>
        <v>0</v>
      </c>
      <c r="J77">
        <f t="shared" si="13"/>
        <v>0</v>
      </c>
      <c r="K77">
        <f t="shared" si="14"/>
        <v>1</v>
      </c>
      <c r="L77">
        <f t="shared" si="15"/>
        <v>0</v>
      </c>
      <c r="M77">
        <f t="shared" si="16"/>
        <v>0</v>
      </c>
    </row>
    <row r="78" spans="1:13" x14ac:dyDescent="0.25">
      <c r="A78" t="s">
        <v>1103</v>
      </c>
      <c r="B78" t="str">
        <f>VLOOKUP(A78,'1st expert'!$A$1:$H$144,8,0)</f>
        <v>Array; Results</v>
      </c>
      <c r="C78" t="str">
        <f>VLOOKUP(A78,'2nd expert'!$A$1:$F$144,3,0)</f>
        <v>Array;Results</v>
      </c>
      <c r="D78" t="str">
        <f>VLOOKUP(A78,'3rd expert'!$A$1:$E$144,3,0)</f>
        <v>Results</v>
      </c>
      <c r="E78">
        <f t="shared" si="9"/>
        <v>0</v>
      </c>
      <c r="F78">
        <f t="shared" si="10"/>
        <v>0</v>
      </c>
      <c r="G78">
        <f t="shared" si="11"/>
        <v>0</v>
      </c>
      <c r="H78">
        <f t="shared" si="12"/>
        <v>0</v>
      </c>
      <c r="I78">
        <f>IF(_xlfn.IFNA(VLOOKUP(A78,Operation_classifier!A:A,1,0),0)=A78,1,0)</f>
        <v>0</v>
      </c>
      <c r="J78">
        <f t="shared" si="13"/>
        <v>0</v>
      </c>
      <c r="K78">
        <f t="shared" si="14"/>
        <v>1</v>
      </c>
      <c r="L78">
        <f t="shared" si="15"/>
        <v>0</v>
      </c>
      <c r="M78">
        <f t="shared" si="16"/>
        <v>0</v>
      </c>
    </row>
    <row r="79" spans="1:13" x14ac:dyDescent="0.25">
      <c r="A79" t="s">
        <v>1104</v>
      </c>
      <c r="B79" t="str">
        <f>VLOOKUP(A79,'1st expert'!$A$1:$H$144,8,0)</f>
        <v>Conceptual</v>
      </c>
      <c r="C79" t="str">
        <f>VLOOKUP(A79,'2nd expert'!$A$1:$F$144,3,0)</f>
        <v>Properties</v>
      </c>
      <c r="D79" t="str">
        <f>VLOOKUP(A79,'3rd expert'!$A$1:$E$144,3,0)</f>
        <v>Operation</v>
      </c>
      <c r="E79">
        <f t="shared" si="9"/>
        <v>0</v>
      </c>
      <c r="F79">
        <f t="shared" si="10"/>
        <v>0</v>
      </c>
      <c r="G79">
        <f t="shared" si="11"/>
        <v>1</v>
      </c>
      <c r="H79">
        <f t="shared" si="12"/>
        <v>0</v>
      </c>
      <c r="I79">
        <f>IF(_xlfn.IFNA(VLOOKUP(A79,Operation_classifier!A:A,1,0),0)=A79,1,0)</f>
        <v>0</v>
      </c>
      <c r="J79">
        <f t="shared" si="13"/>
        <v>0</v>
      </c>
      <c r="K79">
        <f t="shared" si="14"/>
        <v>1</v>
      </c>
      <c r="L79">
        <f t="shared" si="15"/>
        <v>0</v>
      </c>
      <c r="M79">
        <f t="shared" si="16"/>
        <v>0</v>
      </c>
    </row>
    <row r="80" spans="1:13" x14ac:dyDescent="0.25">
      <c r="A80" t="s">
        <v>1105</v>
      </c>
      <c r="B80" t="str">
        <f>VLOOKUP(A80,'1st expert'!$A$1:$H$144,8,0)</f>
        <v>Conceptual</v>
      </c>
      <c r="C80" t="str">
        <f>VLOOKUP(A80,'2nd expert'!$A$1:$F$144,3,0)</f>
        <v>Conceptual</v>
      </c>
      <c r="D80" t="str">
        <f>VLOOKUP(A80,'3rd expert'!$A$1:$E$144,3,0)</f>
        <v>Conceptual</v>
      </c>
      <c r="E80">
        <f t="shared" si="9"/>
        <v>0</v>
      </c>
      <c r="F80">
        <f t="shared" si="10"/>
        <v>0</v>
      </c>
      <c r="G80">
        <f t="shared" si="11"/>
        <v>0</v>
      </c>
      <c r="H80">
        <f t="shared" si="12"/>
        <v>0</v>
      </c>
      <c r="I80">
        <f>IF(_xlfn.IFNA(VLOOKUP(A80,Operation_classifier!A:A,1,0),0)=A80,1,0)</f>
        <v>0</v>
      </c>
      <c r="J80">
        <f t="shared" si="13"/>
        <v>0</v>
      </c>
      <c r="K80">
        <f t="shared" si="14"/>
        <v>1</v>
      </c>
      <c r="L80">
        <f t="shared" si="15"/>
        <v>0</v>
      </c>
      <c r="M80">
        <f t="shared" si="16"/>
        <v>0</v>
      </c>
    </row>
    <row r="81" spans="1:13" x14ac:dyDescent="0.25">
      <c r="A81" t="s">
        <v>1106</v>
      </c>
      <c r="B81" t="str">
        <f>VLOOKUP(A81,'1st expert'!$A$1:$H$144,8,0)</f>
        <v>Conceptual</v>
      </c>
      <c r="C81" t="str">
        <f>VLOOKUP(A81,'2nd expert'!$A$1:$F$144,3,0)</f>
        <v>Properties</v>
      </c>
      <c r="D81" t="str">
        <f>VLOOKUP(A81,'3rd expert'!$A$1:$E$144,3,0)</f>
        <v>Status</v>
      </c>
      <c r="E81">
        <f t="shared" si="9"/>
        <v>0</v>
      </c>
      <c r="F81">
        <f t="shared" si="10"/>
        <v>0</v>
      </c>
      <c r="G81">
        <f t="shared" si="11"/>
        <v>0</v>
      </c>
      <c r="H81">
        <f t="shared" si="12"/>
        <v>0</v>
      </c>
      <c r="I81">
        <f>IF(_xlfn.IFNA(VLOOKUP(A81,Operation_classifier!A:A,1,0),0)=A81,1,0)</f>
        <v>0</v>
      </c>
      <c r="J81">
        <f t="shared" si="13"/>
        <v>0</v>
      </c>
      <c r="K81">
        <f t="shared" si="14"/>
        <v>1</v>
      </c>
      <c r="L81">
        <f t="shared" si="15"/>
        <v>0</v>
      </c>
      <c r="M81">
        <f t="shared" si="16"/>
        <v>0</v>
      </c>
    </row>
    <row r="82" spans="1:13" x14ac:dyDescent="0.25">
      <c r="A82" t="s">
        <v>1107</v>
      </c>
      <c r="B82" t="str">
        <f>VLOOKUP(A82,'1st expert'!$A$1:$H$144,8,0)</f>
        <v>Conceptual</v>
      </c>
      <c r="C82" t="str">
        <f>VLOOKUP(A82,'2nd expert'!$A$1:$F$144,3,0)</f>
        <v>Properties</v>
      </c>
      <c r="D82" t="str">
        <f>VLOOKUP(A82,'3rd expert'!$A$1:$E$144,3,0)</f>
        <v>Status; Array</v>
      </c>
      <c r="E82">
        <f t="shared" si="9"/>
        <v>0</v>
      </c>
      <c r="F82">
        <f t="shared" si="10"/>
        <v>0</v>
      </c>
      <c r="G82">
        <f t="shared" si="11"/>
        <v>0</v>
      </c>
      <c r="H82">
        <f t="shared" si="12"/>
        <v>0</v>
      </c>
      <c r="I82">
        <f>IF(_xlfn.IFNA(VLOOKUP(A82,Operation_classifier!A:A,1,0),0)=A82,1,0)</f>
        <v>0</v>
      </c>
      <c r="J82">
        <f t="shared" si="13"/>
        <v>0</v>
      </c>
      <c r="K82">
        <f t="shared" si="14"/>
        <v>1</v>
      </c>
      <c r="L82">
        <f t="shared" si="15"/>
        <v>0</v>
      </c>
      <c r="M82">
        <f t="shared" si="16"/>
        <v>0</v>
      </c>
    </row>
    <row r="83" spans="1:13" x14ac:dyDescent="0.25">
      <c r="A83" t="s">
        <v>1108</v>
      </c>
      <c r="B83" t="str">
        <f>VLOOKUP(A83,'1st expert'!$A$1:$H$144,8,0)</f>
        <v>Conceptual</v>
      </c>
      <c r="C83" t="str">
        <f>VLOOKUP(A83,'2nd expert'!$A$1:$F$144,3,0)</f>
        <v>Result;Status</v>
      </c>
      <c r="D83" t="str">
        <f>VLOOKUP(A83,'3rd expert'!$A$1:$E$144,3,0)</f>
        <v>Status</v>
      </c>
      <c r="E83">
        <f t="shared" si="9"/>
        <v>0</v>
      </c>
      <c r="F83">
        <f t="shared" si="10"/>
        <v>0</v>
      </c>
      <c r="G83">
        <f t="shared" si="11"/>
        <v>0</v>
      </c>
      <c r="H83">
        <f t="shared" si="12"/>
        <v>0</v>
      </c>
      <c r="I83">
        <f>IF(_xlfn.IFNA(VLOOKUP(A83,Operation_classifier!A:A,1,0),0)=A83,1,0)</f>
        <v>0</v>
      </c>
      <c r="J83">
        <f t="shared" si="13"/>
        <v>0</v>
      </c>
      <c r="K83">
        <f t="shared" si="14"/>
        <v>1</v>
      </c>
      <c r="L83">
        <f t="shared" si="15"/>
        <v>0</v>
      </c>
      <c r="M83">
        <f t="shared" si="16"/>
        <v>0</v>
      </c>
    </row>
    <row r="84" spans="1:13" x14ac:dyDescent="0.25">
      <c r="A84" t="s">
        <v>1109</v>
      </c>
      <c r="B84" t="str">
        <f>VLOOKUP(A84,'1st expert'!$A$1:$H$144,8,0)</f>
        <v>Conceptual</v>
      </c>
      <c r="C84" t="str">
        <f>VLOOKUP(A84,'2nd expert'!$A$1:$F$144,3,0)</f>
        <v>Array</v>
      </c>
      <c r="D84" t="str">
        <f>VLOOKUP(A84,'3rd expert'!$A$1:$E$144,3,0)</f>
        <v>Properties ; Array</v>
      </c>
      <c r="E84">
        <f t="shared" si="9"/>
        <v>0</v>
      </c>
      <c r="F84">
        <f t="shared" si="10"/>
        <v>0</v>
      </c>
      <c r="G84">
        <f t="shared" si="11"/>
        <v>0</v>
      </c>
      <c r="H84">
        <f t="shared" si="12"/>
        <v>0</v>
      </c>
      <c r="I84">
        <f>IF(_xlfn.IFNA(VLOOKUP(A84,Operation_classifier!A:A,1,0),0)=A84,1,0)</f>
        <v>0</v>
      </c>
      <c r="J84">
        <f t="shared" si="13"/>
        <v>0</v>
      </c>
      <c r="K84">
        <f t="shared" si="14"/>
        <v>1</v>
      </c>
      <c r="L84">
        <f t="shared" si="15"/>
        <v>0</v>
      </c>
      <c r="M84">
        <f t="shared" si="16"/>
        <v>0</v>
      </c>
    </row>
    <row r="85" spans="1:13" x14ac:dyDescent="0.25">
      <c r="A85" t="s">
        <v>1110</v>
      </c>
      <c r="B85" t="str">
        <f>VLOOKUP(A85,'1st expert'!$A$1:$H$144,8,0)</f>
        <v>Conceptual</v>
      </c>
      <c r="C85" t="str">
        <f>VLOOKUP(A85,'2nd expert'!$A$1:$F$144,3,0)</f>
        <v>Properties</v>
      </c>
      <c r="D85" t="str">
        <f>VLOOKUP(A85,'3rd expert'!$A$1:$E$144,3,0)</f>
        <v>Status</v>
      </c>
      <c r="E85">
        <f t="shared" si="9"/>
        <v>0</v>
      </c>
      <c r="F85">
        <f t="shared" si="10"/>
        <v>0</v>
      </c>
      <c r="G85">
        <f t="shared" si="11"/>
        <v>0</v>
      </c>
      <c r="H85">
        <f t="shared" si="12"/>
        <v>0</v>
      </c>
      <c r="I85">
        <f>IF(_xlfn.IFNA(VLOOKUP(A85,Operation_classifier!A:A,1,0),0)=A85,1,0)</f>
        <v>0</v>
      </c>
      <c r="J85">
        <f t="shared" si="13"/>
        <v>0</v>
      </c>
      <c r="K85">
        <f t="shared" si="14"/>
        <v>1</v>
      </c>
      <c r="L85">
        <f t="shared" si="15"/>
        <v>0</v>
      </c>
      <c r="M85">
        <f t="shared" si="16"/>
        <v>0</v>
      </c>
    </row>
    <row r="86" spans="1:13" x14ac:dyDescent="0.25">
      <c r="A86" t="s">
        <v>1110</v>
      </c>
      <c r="B86" t="str">
        <f>VLOOKUP(A86,'1st expert'!$A$1:$H$144,8,0)</f>
        <v>Conceptual</v>
      </c>
      <c r="C86" t="str">
        <f>VLOOKUP(A86,'2nd expert'!$A$1:$F$144,3,0)</f>
        <v>Properties</v>
      </c>
      <c r="D86" t="str">
        <f>VLOOKUP(A86,'3rd expert'!$A$1:$E$144,3,0)</f>
        <v>Status</v>
      </c>
      <c r="E86">
        <f t="shared" si="9"/>
        <v>0</v>
      </c>
      <c r="F86">
        <f t="shared" si="10"/>
        <v>0</v>
      </c>
      <c r="G86">
        <f t="shared" si="11"/>
        <v>0</v>
      </c>
      <c r="H86">
        <f t="shared" si="12"/>
        <v>0</v>
      </c>
      <c r="I86">
        <f>IF(_xlfn.IFNA(VLOOKUP(A86,Operation_classifier!A:A,1,0),0)=A86,1,0)</f>
        <v>0</v>
      </c>
      <c r="J86">
        <f t="shared" si="13"/>
        <v>0</v>
      </c>
      <c r="K86">
        <f t="shared" si="14"/>
        <v>1</v>
      </c>
      <c r="L86">
        <f t="shared" si="15"/>
        <v>0</v>
      </c>
      <c r="M86">
        <f t="shared" si="16"/>
        <v>0</v>
      </c>
    </row>
    <row r="87" spans="1:13" x14ac:dyDescent="0.25">
      <c r="A87" t="s">
        <v>1111</v>
      </c>
      <c r="B87" t="str">
        <f>VLOOKUP(A87,'1st expert'!$A$1:$H$144,8,0)</f>
        <v>Operation</v>
      </c>
      <c r="C87" t="str">
        <f>VLOOKUP(A87,'2nd expert'!$A$1:$F$144,3,0)</f>
        <v>Operation</v>
      </c>
      <c r="D87" t="str">
        <f>VLOOKUP(A87,'3rd expert'!$A$1:$E$144,3,0)</f>
        <v>Operation</v>
      </c>
      <c r="E87">
        <f t="shared" si="9"/>
        <v>1</v>
      </c>
      <c r="F87">
        <f t="shared" si="10"/>
        <v>1</v>
      </c>
      <c r="G87">
        <f t="shared" si="11"/>
        <v>1</v>
      </c>
      <c r="H87">
        <f t="shared" si="12"/>
        <v>1</v>
      </c>
      <c r="I87">
        <f>IF(_xlfn.IFNA(VLOOKUP(A87,Operation_classifier!A:A,1,0),0)=A87,1,0)</f>
        <v>0</v>
      </c>
      <c r="J87">
        <f t="shared" si="13"/>
        <v>0</v>
      </c>
      <c r="K87">
        <f t="shared" si="14"/>
        <v>0</v>
      </c>
      <c r="L87">
        <f t="shared" si="15"/>
        <v>0</v>
      </c>
      <c r="M87">
        <f t="shared" si="16"/>
        <v>1</v>
      </c>
    </row>
    <row r="88" spans="1:13" x14ac:dyDescent="0.25">
      <c r="A88" t="s">
        <v>1112</v>
      </c>
      <c r="B88" t="str">
        <f>VLOOKUP(A88,'1st expert'!$A$1:$H$144,8,0)</f>
        <v>Properties</v>
      </c>
      <c r="C88" t="str">
        <f>VLOOKUP(A88,'2nd expert'!$A$1:$F$144,3,0)</f>
        <v>Properties</v>
      </c>
      <c r="D88" t="str">
        <f>VLOOKUP(A88,'3rd expert'!$A$1:$E$144,3,0)</f>
        <v>Properties ; Array</v>
      </c>
      <c r="E88">
        <f t="shared" si="9"/>
        <v>0</v>
      </c>
      <c r="F88">
        <f t="shared" si="10"/>
        <v>0</v>
      </c>
      <c r="G88">
        <f t="shared" si="11"/>
        <v>0</v>
      </c>
      <c r="H88">
        <f t="shared" si="12"/>
        <v>0</v>
      </c>
      <c r="I88">
        <f>IF(_xlfn.IFNA(VLOOKUP(A88,Operation_classifier!A:A,1,0),0)=A88,1,0)</f>
        <v>0</v>
      </c>
      <c r="J88">
        <f t="shared" si="13"/>
        <v>0</v>
      </c>
      <c r="K88">
        <f t="shared" si="14"/>
        <v>1</v>
      </c>
      <c r="L88">
        <f t="shared" si="15"/>
        <v>0</v>
      </c>
      <c r="M88">
        <f t="shared" si="16"/>
        <v>0</v>
      </c>
    </row>
    <row r="89" spans="1:13" x14ac:dyDescent="0.25">
      <c r="A89" t="s">
        <v>1113</v>
      </c>
      <c r="B89" t="str">
        <f>VLOOKUP(A89,'1st expert'!$A$1:$H$144,8,0)</f>
        <v>Conceptual</v>
      </c>
      <c r="C89" t="str">
        <f>VLOOKUP(A89,'2nd expert'!$A$1:$F$144,3,0)</f>
        <v>Properties</v>
      </c>
      <c r="D89" t="str">
        <f>VLOOKUP(A89,'3rd expert'!$A$1:$E$144,3,0)</f>
        <v>Status</v>
      </c>
      <c r="E89">
        <f t="shared" si="9"/>
        <v>0</v>
      </c>
      <c r="F89">
        <f t="shared" si="10"/>
        <v>0</v>
      </c>
      <c r="G89">
        <f t="shared" si="11"/>
        <v>0</v>
      </c>
      <c r="H89">
        <f t="shared" si="12"/>
        <v>0</v>
      </c>
      <c r="I89">
        <f>IF(_xlfn.IFNA(VLOOKUP(A89,Operation_classifier!A:A,1,0),0)=A89,1,0)</f>
        <v>0</v>
      </c>
      <c r="J89">
        <f t="shared" si="13"/>
        <v>0</v>
      </c>
      <c r="K89">
        <f t="shared" si="14"/>
        <v>1</v>
      </c>
      <c r="L89">
        <f t="shared" si="15"/>
        <v>0</v>
      </c>
      <c r="M89">
        <f t="shared" si="16"/>
        <v>0</v>
      </c>
    </row>
    <row r="90" spans="1:13" x14ac:dyDescent="0.25">
      <c r="A90" t="s">
        <v>1114</v>
      </c>
      <c r="B90" t="str">
        <f>VLOOKUP(A90,'1st expert'!$A$1:$H$144,8,0)</f>
        <v>Conceptual</v>
      </c>
      <c r="C90" t="str">
        <f>VLOOKUP(A90,'2nd expert'!$A$1:$F$144,3,0)</f>
        <v>Properties</v>
      </c>
      <c r="D90" t="str">
        <f>VLOOKUP(A90,'3rd expert'!$A$1:$E$144,3,0)</f>
        <v>Properties</v>
      </c>
      <c r="E90">
        <f t="shared" si="9"/>
        <v>0</v>
      </c>
      <c r="F90">
        <f t="shared" si="10"/>
        <v>0</v>
      </c>
      <c r="G90">
        <f t="shared" si="11"/>
        <v>0</v>
      </c>
      <c r="H90">
        <f t="shared" si="12"/>
        <v>0</v>
      </c>
      <c r="I90">
        <f>IF(_xlfn.IFNA(VLOOKUP(A90,Operation_classifier!A:A,1,0),0)=A90,1,0)</f>
        <v>0</v>
      </c>
      <c r="J90">
        <f t="shared" si="13"/>
        <v>0</v>
      </c>
      <c r="K90">
        <f t="shared" si="14"/>
        <v>1</v>
      </c>
      <c r="L90">
        <f t="shared" si="15"/>
        <v>0</v>
      </c>
      <c r="M90">
        <f t="shared" si="16"/>
        <v>0</v>
      </c>
    </row>
    <row r="91" spans="1:13" x14ac:dyDescent="0.25">
      <c r="A91" t="s">
        <v>1115</v>
      </c>
      <c r="B91" t="str">
        <f>VLOOKUP(A91,'1st expert'!$A$1:$H$144,8,0)</f>
        <v>Conceptual</v>
      </c>
      <c r="C91" t="str">
        <f>VLOOKUP(A91,'2nd expert'!$A$1:$F$144,3,0)</f>
        <v>Properties</v>
      </c>
      <c r="D91" t="str">
        <f>VLOOKUP(A91,'3rd expert'!$A$1:$E$144,3,0)</f>
        <v>Status; Array</v>
      </c>
      <c r="E91">
        <f t="shared" si="9"/>
        <v>0</v>
      </c>
      <c r="F91">
        <f t="shared" si="10"/>
        <v>0</v>
      </c>
      <c r="G91">
        <f t="shared" si="11"/>
        <v>0</v>
      </c>
      <c r="H91">
        <f t="shared" si="12"/>
        <v>0</v>
      </c>
      <c r="I91">
        <f>IF(_xlfn.IFNA(VLOOKUP(A91,Operation_classifier!A:A,1,0),0)=A91,1,0)</f>
        <v>0</v>
      </c>
      <c r="J91">
        <f t="shared" si="13"/>
        <v>0</v>
      </c>
      <c r="K91">
        <f t="shared" si="14"/>
        <v>1</v>
      </c>
      <c r="L91">
        <f t="shared" si="15"/>
        <v>0</v>
      </c>
      <c r="M91">
        <f t="shared" si="16"/>
        <v>0</v>
      </c>
    </row>
    <row r="92" spans="1:13" x14ac:dyDescent="0.25">
      <c r="A92" t="s">
        <v>1116</v>
      </c>
      <c r="B92" t="str">
        <f>VLOOKUP(A92,'1st expert'!$A$1:$H$144,8,0)</f>
        <v>Conceptual</v>
      </c>
      <c r="C92" t="str">
        <f>VLOOKUP(A92,'2nd expert'!$A$1:$F$144,3,0)</f>
        <v>Status</v>
      </c>
      <c r="D92" t="str">
        <f>VLOOKUP(A92,'3rd expert'!$A$1:$E$144,3,0)</f>
        <v>Status; Array</v>
      </c>
      <c r="E92">
        <f t="shared" si="9"/>
        <v>0</v>
      </c>
      <c r="F92">
        <f t="shared" si="10"/>
        <v>0</v>
      </c>
      <c r="G92">
        <f t="shared" si="11"/>
        <v>0</v>
      </c>
      <c r="H92">
        <f t="shared" si="12"/>
        <v>0</v>
      </c>
      <c r="I92">
        <f>IF(_xlfn.IFNA(VLOOKUP(A92,Operation_classifier!A:A,1,0),0)=A92,1,0)</f>
        <v>0</v>
      </c>
      <c r="J92">
        <f t="shared" si="13"/>
        <v>0</v>
      </c>
      <c r="K92">
        <f t="shared" si="14"/>
        <v>1</v>
      </c>
      <c r="L92">
        <f t="shared" si="15"/>
        <v>0</v>
      </c>
      <c r="M92">
        <f t="shared" si="16"/>
        <v>0</v>
      </c>
    </row>
    <row r="93" spans="1:13" x14ac:dyDescent="0.25">
      <c r="A93" t="s">
        <v>1117</v>
      </c>
      <c r="B93" t="str">
        <f>VLOOKUP(A93,'1st expert'!$A$1:$H$144,8,0)</f>
        <v>Conceptual</v>
      </c>
      <c r="C93" t="str">
        <f>VLOOKUP(A93,'2nd expert'!$A$1:$F$144,3,0)</f>
        <v>Conceptual</v>
      </c>
      <c r="D93" t="str">
        <f>VLOOKUP(A93,'3rd expert'!$A$1:$E$144,3,0)</f>
        <v>Conceptual</v>
      </c>
      <c r="E93">
        <f t="shared" si="9"/>
        <v>0</v>
      </c>
      <c r="F93">
        <f t="shared" si="10"/>
        <v>0</v>
      </c>
      <c r="G93">
        <f t="shared" si="11"/>
        <v>0</v>
      </c>
      <c r="H93">
        <f t="shared" si="12"/>
        <v>0</v>
      </c>
      <c r="I93">
        <f>IF(_xlfn.IFNA(VLOOKUP(A93,Operation_classifier!A:A,1,0),0)=A93,1,0)</f>
        <v>0</v>
      </c>
      <c r="J93">
        <f t="shared" si="13"/>
        <v>0</v>
      </c>
      <c r="K93">
        <f t="shared" si="14"/>
        <v>1</v>
      </c>
      <c r="L93">
        <f t="shared" si="15"/>
        <v>0</v>
      </c>
      <c r="M93">
        <f t="shared" si="16"/>
        <v>0</v>
      </c>
    </row>
    <row r="94" spans="1:13" x14ac:dyDescent="0.25">
      <c r="A94" t="s">
        <v>1118</v>
      </c>
      <c r="B94" t="str">
        <f>VLOOKUP(A94,'1st expert'!$A$1:$H$144,8,0)</f>
        <v>Conceptual</v>
      </c>
      <c r="C94" t="str">
        <f>VLOOKUP(A94,'2nd expert'!$A$1:$F$144,3,0)</f>
        <v>Properties</v>
      </c>
      <c r="D94" t="str">
        <f>VLOOKUP(A94,'3rd expert'!$A$1:$E$144,3,0)</f>
        <v>Properties</v>
      </c>
      <c r="E94">
        <f t="shared" si="9"/>
        <v>0</v>
      </c>
      <c r="F94">
        <f t="shared" si="10"/>
        <v>0</v>
      </c>
      <c r="G94">
        <f t="shared" si="11"/>
        <v>0</v>
      </c>
      <c r="H94">
        <f t="shared" si="12"/>
        <v>0</v>
      </c>
      <c r="I94">
        <f>IF(_xlfn.IFNA(VLOOKUP(A94,Operation_classifier!A:A,1,0),0)=A94,1,0)</f>
        <v>0</v>
      </c>
      <c r="J94">
        <f t="shared" si="13"/>
        <v>0</v>
      </c>
      <c r="K94">
        <f t="shared" si="14"/>
        <v>1</v>
      </c>
      <c r="L94">
        <f t="shared" si="15"/>
        <v>0</v>
      </c>
      <c r="M94">
        <f t="shared" si="16"/>
        <v>0</v>
      </c>
    </row>
    <row r="95" spans="1:13" x14ac:dyDescent="0.25">
      <c r="A95" t="s">
        <v>1119</v>
      </c>
      <c r="B95" t="str">
        <f>VLOOKUP(A95,'1st expert'!$A$1:$H$144,8,0)</f>
        <v>Conceptual</v>
      </c>
      <c r="C95" t="str">
        <f>VLOOKUP(A95,'2nd expert'!$A$1:$F$144,3,0)</f>
        <v>Status</v>
      </c>
      <c r="D95" t="str">
        <f>VLOOKUP(A95,'3rd expert'!$A$1:$E$144,3,0)</f>
        <v>Results</v>
      </c>
      <c r="E95">
        <f t="shared" si="9"/>
        <v>0</v>
      </c>
      <c r="F95">
        <f t="shared" si="10"/>
        <v>0</v>
      </c>
      <c r="G95">
        <f t="shared" si="11"/>
        <v>0</v>
      </c>
      <c r="H95">
        <f t="shared" si="12"/>
        <v>0</v>
      </c>
      <c r="I95">
        <f>IF(_xlfn.IFNA(VLOOKUP(A95,Operation_classifier!A:A,1,0),0)=A95,1,0)</f>
        <v>0</v>
      </c>
      <c r="J95">
        <f t="shared" si="13"/>
        <v>0</v>
      </c>
      <c r="K95">
        <f t="shared" si="14"/>
        <v>1</v>
      </c>
      <c r="L95">
        <f t="shared" si="15"/>
        <v>0</v>
      </c>
      <c r="M95">
        <f t="shared" si="16"/>
        <v>0</v>
      </c>
    </row>
    <row r="96" spans="1:13" x14ac:dyDescent="0.25">
      <c r="A96" t="s">
        <v>1118</v>
      </c>
      <c r="B96" t="str">
        <f>VLOOKUP(A96,'1st expert'!$A$1:$H$144,8,0)</f>
        <v>Conceptual</v>
      </c>
      <c r="C96" t="str">
        <f>VLOOKUP(A96,'2nd expert'!$A$1:$F$144,3,0)</f>
        <v>Properties</v>
      </c>
      <c r="D96" t="str">
        <f>VLOOKUP(A96,'3rd expert'!$A$1:$E$144,3,0)</f>
        <v>Properties</v>
      </c>
      <c r="E96">
        <f t="shared" si="9"/>
        <v>0</v>
      </c>
      <c r="F96">
        <f t="shared" si="10"/>
        <v>0</v>
      </c>
      <c r="G96">
        <f t="shared" si="11"/>
        <v>0</v>
      </c>
      <c r="H96">
        <f t="shared" si="12"/>
        <v>0</v>
      </c>
      <c r="I96">
        <f>IF(_xlfn.IFNA(VLOOKUP(A96,Operation_classifier!A:A,1,0),0)=A96,1,0)</f>
        <v>0</v>
      </c>
      <c r="J96">
        <f t="shared" si="13"/>
        <v>0</v>
      </c>
      <c r="K96">
        <f t="shared" si="14"/>
        <v>1</v>
      </c>
      <c r="L96">
        <f t="shared" si="15"/>
        <v>0</v>
      </c>
      <c r="M96">
        <f t="shared" si="16"/>
        <v>0</v>
      </c>
    </row>
    <row r="97" spans="1:13" x14ac:dyDescent="0.25">
      <c r="A97" t="s">
        <v>1113</v>
      </c>
      <c r="B97" t="str">
        <f>VLOOKUP(A97,'1st expert'!$A$1:$H$144,8,0)</f>
        <v>Conceptual</v>
      </c>
      <c r="C97" t="str">
        <f>VLOOKUP(A97,'2nd expert'!$A$1:$F$144,3,0)</f>
        <v>Properties</v>
      </c>
      <c r="D97" t="str">
        <f>VLOOKUP(A97,'3rd expert'!$A$1:$E$144,3,0)</f>
        <v>Status</v>
      </c>
      <c r="E97">
        <f t="shared" si="9"/>
        <v>0</v>
      </c>
      <c r="F97">
        <f t="shared" si="10"/>
        <v>0</v>
      </c>
      <c r="G97">
        <f t="shared" si="11"/>
        <v>0</v>
      </c>
      <c r="H97">
        <f t="shared" si="12"/>
        <v>0</v>
      </c>
      <c r="I97">
        <f>IF(_xlfn.IFNA(VLOOKUP(A97,Operation_classifier!A:A,1,0),0)=A97,1,0)</f>
        <v>0</v>
      </c>
      <c r="J97">
        <f t="shared" si="13"/>
        <v>0</v>
      </c>
      <c r="K97">
        <f t="shared" si="14"/>
        <v>1</v>
      </c>
      <c r="L97">
        <f t="shared" si="15"/>
        <v>0</v>
      </c>
      <c r="M97">
        <f t="shared" si="16"/>
        <v>0</v>
      </c>
    </row>
    <row r="98" spans="1:13" x14ac:dyDescent="0.25">
      <c r="A98" t="s">
        <v>1120</v>
      </c>
      <c r="B98" t="str">
        <f>VLOOKUP(A98,'1st expert'!$A$1:$H$144,8,0)</f>
        <v>Conceptual</v>
      </c>
      <c r="C98" t="str">
        <f>VLOOKUP(A98,'2nd expert'!$A$1:$F$144,3,0)</f>
        <v>Properties</v>
      </c>
      <c r="D98" t="str">
        <f>VLOOKUP(A98,'3rd expert'!$A$1:$E$144,3,0)</f>
        <v>Properties</v>
      </c>
      <c r="E98">
        <f t="shared" si="9"/>
        <v>0</v>
      </c>
      <c r="F98">
        <f t="shared" si="10"/>
        <v>0</v>
      </c>
      <c r="G98">
        <f t="shared" si="11"/>
        <v>0</v>
      </c>
      <c r="H98">
        <f t="shared" si="12"/>
        <v>0</v>
      </c>
      <c r="I98">
        <f>IF(_xlfn.IFNA(VLOOKUP(A98,Operation_classifier!A:A,1,0),0)=A98,1,0)</f>
        <v>0</v>
      </c>
      <c r="J98">
        <f t="shared" si="13"/>
        <v>0</v>
      </c>
      <c r="K98">
        <f t="shared" si="14"/>
        <v>1</v>
      </c>
      <c r="L98">
        <f t="shared" si="15"/>
        <v>0</v>
      </c>
      <c r="M98">
        <f t="shared" si="16"/>
        <v>0</v>
      </c>
    </row>
    <row r="99" spans="1:13" x14ac:dyDescent="0.25">
      <c r="A99" t="s">
        <v>1121</v>
      </c>
      <c r="B99" t="str">
        <f>VLOOKUP(A99,'1st expert'!$A$1:$H$144,8,0)</f>
        <v>Conceptual</v>
      </c>
      <c r="C99" t="str">
        <f>VLOOKUP(A99,'2nd expert'!$A$1:$F$144,3,0)</f>
        <v>Status</v>
      </c>
      <c r="D99" t="str">
        <f>VLOOKUP(A99,'3rd expert'!$A$1:$E$144,3,0)</f>
        <v>Status</v>
      </c>
      <c r="E99">
        <f t="shared" si="9"/>
        <v>0</v>
      </c>
      <c r="F99">
        <f t="shared" si="10"/>
        <v>0</v>
      </c>
      <c r="G99">
        <f t="shared" si="11"/>
        <v>0</v>
      </c>
      <c r="H99">
        <f t="shared" si="12"/>
        <v>0</v>
      </c>
      <c r="I99">
        <f>IF(_xlfn.IFNA(VLOOKUP(A99,Operation_classifier!A:A,1,0),0)=A99,1,0)</f>
        <v>0</v>
      </c>
      <c r="J99">
        <f t="shared" si="13"/>
        <v>0</v>
      </c>
      <c r="K99">
        <f t="shared" si="14"/>
        <v>1</v>
      </c>
      <c r="L99">
        <f t="shared" si="15"/>
        <v>0</v>
      </c>
      <c r="M99">
        <f t="shared" si="16"/>
        <v>0</v>
      </c>
    </row>
    <row r="100" spans="1:13" x14ac:dyDescent="0.25">
      <c r="A100" t="s">
        <v>1122</v>
      </c>
      <c r="B100" t="str">
        <f>VLOOKUP(A100,'1st expert'!$A$1:$H$144,8,0)</f>
        <v>Conceptual</v>
      </c>
      <c r="C100" t="str">
        <f>VLOOKUP(A100,'2nd expert'!$A$1:$F$144,3,0)</f>
        <v>Status</v>
      </c>
      <c r="D100" t="str">
        <f>VLOOKUP(A100,'3rd expert'!$A$1:$E$144,3,0)</f>
        <v>Status</v>
      </c>
      <c r="E100">
        <f t="shared" si="9"/>
        <v>0</v>
      </c>
      <c r="F100">
        <f t="shared" si="10"/>
        <v>0</v>
      </c>
      <c r="G100">
        <f t="shared" si="11"/>
        <v>0</v>
      </c>
      <c r="H100">
        <f t="shared" si="12"/>
        <v>0</v>
      </c>
      <c r="I100">
        <f>IF(_xlfn.IFNA(VLOOKUP(A100,Operation_classifier!A:A,1,0),0)=A100,1,0)</f>
        <v>0</v>
      </c>
      <c r="J100">
        <f t="shared" si="13"/>
        <v>0</v>
      </c>
      <c r="K100">
        <f t="shared" si="14"/>
        <v>1</v>
      </c>
      <c r="L100">
        <f t="shared" si="15"/>
        <v>0</v>
      </c>
      <c r="M100">
        <f t="shared" si="16"/>
        <v>0</v>
      </c>
    </row>
    <row r="101" spans="1:13" x14ac:dyDescent="0.25">
      <c r="A101" t="s">
        <v>1123</v>
      </c>
      <c r="B101" t="str">
        <f>VLOOKUP(A101,'1st expert'!$A$1:$H$144,8,0)</f>
        <v>Conceptual</v>
      </c>
      <c r="C101" t="str">
        <f>VLOOKUP(A101,'2nd expert'!$A$1:$F$144,3,0)</f>
        <v>Conceptual</v>
      </c>
      <c r="D101" t="str">
        <f>VLOOKUP(A101,'3rd expert'!$A$1:$E$144,3,0)</f>
        <v>Conceptual</v>
      </c>
      <c r="E101">
        <f t="shared" si="9"/>
        <v>0</v>
      </c>
      <c r="F101">
        <f t="shared" si="10"/>
        <v>0</v>
      </c>
      <c r="G101">
        <f t="shared" si="11"/>
        <v>0</v>
      </c>
      <c r="H101">
        <f t="shared" si="12"/>
        <v>0</v>
      </c>
      <c r="I101">
        <f>IF(_xlfn.IFNA(VLOOKUP(A101,Operation_classifier!A:A,1,0),0)=A101,1,0)</f>
        <v>0</v>
      </c>
      <c r="J101">
        <f t="shared" si="13"/>
        <v>0</v>
      </c>
      <c r="K101">
        <f t="shared" si="14"/>
        <v>1</v>
      </c>
      <c r="L101">
        <f t="shared" si="15"/>
        <v>0</v>
      </c>
      <c r="M101">
        <f t="shared" si="16"/>
        <v>0</v>
      </c>
    </row>
    <row r="102" spans="1:13" x14ac:dyDescent="0.25">
      <c r="A102" t="s">
        <v>1124</v>
      </c>
      <c r="B102" t="str">
        <f>VLOOKUP(A102,'1st expert'!$A$1:$H$144,8,0)</f>
        <v>Properties</v>
      </c>
      <c r="C102" t="str">
        <f>VLOOKUP(A102,'2nd expert'!$A$1:$F$144,3,0)</f>
        <v>Properties</v>
      </c>
      <c r="D102" t="str">
        <f>VLOOKUP(A102,'3rd expert'!$A$1:$E$144,3,0)</f>
        <v>Array; Status</v>
      </c>
      <c r="E102">
        <f t="shared" si="9"/>
        <v>0</v>
      </c>
      <c r="F102">
        <f t="shared" si="10"/>
        <v>0</v>
      </c>
      <c r="G102">
        <f t="shared" si="11"/>
        <v>0</v>
      </c>
      <c r="H102">
        <f t="shared" si="12"/>
        <v>0</v>
      </c>
      <c r="I102">
        <f>IF(_xlfn.IFNA(VLOOKUP(A102,Operation_classifier!A:A,1,0),0)=A102,1,0)</f>
        <v>0</v>
      </c>
      <c r="J102">
        <f t="shared" si="13"/>
        <v>0</v>
      </c>
      <c r="K102">
        <f t="shared" si="14"/>
        <v>1</v>
      </c>
      <c r="L102">
        <f t="shared" si="15"/>
        <v>0</v>
      </c>
      <c r="M102">
        <f t="shared" si="16"/>
        <v>0</v>
      </c>
    </row>
    <row r="103" spans="1:13" x14ac:dyDescent="0.25">
      <c r="A103" t="s">
        <v>1125</v>
      </c>
      <c r="B103" t="str">
        <f>VLOOKUP(A103,'1st expert'!$A$1:$H$144,8,0)</f>
        <v>Properties</v>
      </c>
      <c r="C103" t="str">
        <f>VLOOKUP(A103,'2nd expert'!$A$1:$F$144,3,0)</f>
        <v>Operation;Properties</v>
      </c>
      <c r="D103" t="str">
        <f>VLOOKUP(A103,'3rd expert'!$A$1:$E$144,3,0)</f>
        <v>Array; Status</v>
      </c>
      <c r="E103">
        <f t="shared" si="9"/>
        <v>0</v>
      </c>
      <c r="F103">
        <f t="shared" si="10"/>
        <v>1</v>
      </c>
      <c r="G103">
        <f t="shared" si="11"/>
        <v>0</v>
      </c>
      <c r="H103">
        <f t="shared" si="12"/>
        <v>0</v>
      </c>
      <c r="I103">
        <f>IF(_xlfn.IFNA(VLOOKUP(A103,Operation_classifier!A:A,1,0),0)=A103,1,0)</f>
        <v>0</v>
      </c>
      <c r="J103">
        <f t="shared" si="13"/>
        <v>0</v>
      </c>
      <c r="K103">
        <f t="shared" si="14"/>
        <v>1</v>
      </c>
      <c r="L103">
        <f t="shared" si="15"/>
        <v>0</v>
      </c>
      <c r="M103">
        <f t="shared" si="16"/>
        <v>0</v>
      </c>
    </row>
    <row r="104" spans="1:13" x14ac:dyDescent="0.25">
      <c r="A104" t="s">
        <v>1126</v>
      </c>
      <c r="B104" t="str">
        <f>VLOOKUP(A104,'1st expert'!$A$1:$H$144,8,0)</f>
        <v>Properties</v>
      </c>
      <c r="C104" t="str">
        <f>VLOOKUP(A104,'2nd expert'!$A$1:$F$144,3,0)</f>
        <v>Properties</v>
      </c>
      <c r="D104" t="str">
        <f>VLOOKUP(A104,'3rd expert'!$A$1:$E$144,3,0)</f>
        <v>Array; Status</v>
      </c>
      <c r="E104">
        <f t="shared" si="9"/>
        <v>0</v>
      </c>
      <c r="F104">
        <f t="shared" si="10"/>
        <v>0</v>
      </c>
      <c r="G104">
        <f t="shared" si="11"/>
        <v>0</v>
      </c>
      <c r="H104">
        <f t="shared" si="12"/>
        <v>0</v>
      </c>
      <c r="I104">
        <f>IF(_xlfn.IFNA(VLOOKUP(A104,Operation_classifier!A:A,1,0),0)=A104,1,0)</f>
        <v>0</v>
      </c>
      <c r="J104">
        <f t="shared" si="13"/>
        <v>0</v>
      </c>
      <c r="K104">
        <f t="shared" si="14"/>
        <v>1</v>
      </c>
      <c r="L104">
        <f t="shared" si="15"/>
        <v>0</v>
      </c>
      <c r="M104">
        <f t="shared" si="16"/>
        <v>0</v>
      </c>
    </row>
    <row r="105" spans="1:13" x14ac:dyDescent="0.25">
      <c r="A105" t="s">
        <v>1121</v>
      </c>
      <c r="B105" t="str">
        <f>VLOOKUP(A105,'1st expert'!$A$1:$H$144,8,0)</f>
        <v>Conceptual</v>
      </c>
      <c r="C105" t="str">
        <f>VLOOKUP(A105,'2nd expert'!$A$1:$F$144,3,0)</f>
        <v>Status</v>
      </c>
      <c r="D105" t="str">
        <f>VLOOKUP(A105,'3rd expert'!$A$1:$E$144,3,0)</f>
        <v>Status</v>
      </c>
      <c r="E105">
        <f t="shared" si="9"/>
        <v>0</v>
      </c>
      <c r="F105">
        <f t="shared" si="10"/>
        <v>0</v>
      </c>
      <c r="G105">
        <f t="shared" si="11"/>
        <v>0</v>
      </c>
      <c r="H105">
        <f t="shared" si="12"/>
        <v>0</v>
      </c>
      <c r="I105">
        <f>IF(_xlfn.IFNA(VLOOKUP(A105,Operation_classifier!A:A,1,0),0)=A105,1,0)</f>
        <v>0</v>
      </c>
      <c r="J105">
        <f t="shared" si="13"/>
        <v>0</v>
      </c>
      <c r="K105">
        <f t="shared" si="14"/>
        <v>1</v>
      </c>
      <c r="L105">
        <f t="shared" si="15"/>
        <v>0</v>
      </c>
      <c r="M105">
        <f t="shared" si="16"/>
        <v>0</v>
      </c>
    </row>
    <row r="106" spans="1:13" x14ac:dyDescent="0.25">
      <c r="A106" t="s">
        <v>1127</v>
      </c>
      <c r="B106" t="str">
        <f>VLOOKUP(A106,'1st expert'!$A$1:$H$144,8,0)</f>
        <v>Conceptual</v>
      </c>
      <c r="C106" t="str">
        <f>VLOOKUP(A106,'2nd expert'!$A$1:$F$144,3,0)</f>
        <v>Operation;Properties</v>
      </c>
      <c r="D106" t="str">
        <f>VLOOKUP(A106,'3rd expert'!$A$1:$E$144,3,0)</f>
        <v>Conceptual</v>
      </c>
      <c r="E106">
        <f t="shared" si="9"/>
        <v>0</v>
      </c>
      <c r="F106">
        <f t="shared" si="10"/>
        <v>1</v>
      </c>
      <c r="G106">
        <f t="shared" si="11"/>
        <v>0</v>
      </c>
      <c r="H106">
        <f t="shared" si="12"/>
        <v>0</v>
      </c>
      <c r="I106">
        <f>IF(_xlfn.IFNA(VLOOKUP(A106,Operation_classifier!A:A,1,0),0)=A106,1,0)</f>
        <v>0</v>
      </c>
      <c r="J106">
        <f t="shared" si="13"/>
        <v>0</v>
      </c>
      <c r="K106">
        <f t="shared" si="14"/>
        <v>1</v>
      </c>
      <c r="L106">
        <f t="shared" si="15"/>
        <v>0</v>
      </c>
      <c r="M106">
        <f t="shared" si="16"/>
        <v>0</v>
      </c>
    </row>
    <row r="107" spans="1:13" x14ac:dyDescent="0.25">
      <c r="A107" t="s">
        <v>1128</v>
      </c>
      <c r="B107" t="str">
        <f>VLOOKUP(A107,'1st expert'!$A$1:$H$144,8,0)</f>
        <v>Conceptual</v>
      </c>
      <c r="C107" t="str">
        <f>VLOOKUP(A107,'2nd expert'!$A$1:$F$144,3,0)</f>
        <v>Properties</v>
      </c>
      <c r="D107" t="str">
        <f>VLOOKUP(A107,'3rd expert'!$A$1:$E$144,3,0)</f>
        <v>Conceptual</v>
      </c>
      <c r="E107">
        <f t="shared" si="9"/>
        <v>0</v>
      </c>
      <c r="F107">
        <f t="shared" si="10"/>
        <v>0</v>
      </c>
      <c r="G107">
        <f t="shared" si="11"/>
        <v>0</v>
      </c>
      <c r="H107">
        <f t="shared" si="12"/>
        <v>0</v>
      </c>
      <c r="I107">
        <f>IF(_xlfn.IFNA(VLOOKUP(A107,Operation_classifier!A:A,1,0),0)=A107,1,0)</f>
        <v>0</v>
      </c>
      <c r="J107">
        <f t="shared" si="13"/>
        <v>0</v>
      </c>
      <c r="K107">
        <f t="shared" si="14"/>
        <v>1</v>
      </c>
      <c r="L107">
        <f t="shared" si="15"/>
        <v>0</v>
      </c>
      <c r="M107">
        <f t="shared" si="16"/>
        <v>0</v>
      </c>
    </row>
    <row r="108" spans="1:13" x14ac:dyDescent="0.25">
      <c r="A108" t="s">
        <v>1129</v>
      </c>
      <c r="B108" t="str">
        <f>VLOOKUP(A108,'1st expert'!$A$1:$H$144,8,0)</f>
        <v>Conceptual</v>
      </c>
      <c r="C108" t="str">
        <f>VLOOKUP(A108,'2nd expert'!$A$1:$F$144,3,0)</f>
        <v>Conceptual</v>
      </c>
      <c r="D108" t="str">
        <f>VLOOKUP(A108,'3rd expert'!$A$1:$E$144,3,0)</f>
        <v>Conceptual</v>
      </c>
      <c r="E108">
        <f t="shared" si="9"/>
        <v>0</v>
      </c>
      <c r="F108">
        <f t="shared" si="10"/>
        <v>0</v>
      </c>
      <c r="G108">
        <f t="shared" si="11"/>
        <v>0</v>
      </c>
      <c r="H108">
        <f t="shared" si="12"/>
        <v>0</v>
      </c>
      <c r="I108">
        <f>IF(_xlfn.IFNA(VLOOKUP(A108,Operation_classifier!A:A,1,0),0)=A108,1,0)</f>
        <v>0</v>
      </c>
      <c r="J108">
        <f t="shared" si="13"/>
        <v>0</v>
      </c>
      <c r="K108">
        <f t="shared" si="14"/>
        <v>1</v>
      </c>
      <c r="L108">
        <f t="shared" si="15"/>
        <v>0</v>
      </c>
      <c r="M108">
        <f t="shared" si="16"/>
        <v>0</v>
      </c>
    </row>
    <row r="109" spans="1:13" x14ac:dyDescent="0.25">
      <c r="A109" t="s">
        <v>1130</v>
      </c>
      <c r="B109" t="str">
        <f>VLOOKUP(A109,'1st expert'!$A$1:$H$144,8,0)</f>
        <v>Array</v>
      </c>
      <c r="C109" t="str">
        <f>VLOOKUP(A109,'2nd expert'!$A$1:$F$144,3,0)</f>
        <v>Array;Properties</v>
      </c>
      <c r="D109" t="str">
        <f>VLOOKUP(A109,'3rd expert'!$A$1:$E$144,3,0)</f>
        <v>Array</v>
      </c>
      <c r="E109">
        <f t="shared" si="9"/>
        <v>0</v>
      </c>
      <c r="F109">
        <f t="shared" si="10"/>
        <v>0</v>
      </c>
      <c r="G109">
        <f t="shared" si="11"/>
        <v>0</v>
      </c>
      <c r="H109">
        <f t="shared" si="12"/>
        <v>0</v>
      </c>
      <c r="I109">
        <f>IF(_xlfn.IFNA(VLOOKUP(A109,Operation_classifier!A:A,1,0),0)=A109,1,0)</f>
        <v>0</v>
      </c>
      <c r="J109">
        <f t="shared" si="13"/>
        <v>0</v>
      </c>
      <c r="K109">
        <f t="shared" si="14"/>
        <v>1</v>
      </c>
      <c r="L109">
        <f t="shared" si="15"/>
        <v>0</v>
      </c>
      <c r="M109">
        <f t="shared" si="16"/>
        <v>0</v>
      </c>
    </row>
    <row r="110" spans="1:13" x14ac:dyDescent="0.25">
      <c r="A110" t="s">
        <v>1131</v>
      </c>
      <c r="B110" t="str">
        <f>VLOOKUP(A110,'1st expert'!$A$1:$H$144,8,0)</f>
        <v>Conceptual</v>
      </c>
      <c r="C110" t="str">
        <f>VLOOKUP(A110,'2nd expert'!$A$1:$F$144,3,0)</f>
        <v>Properties</v>
      </c>
      <c r="D110" t="str">
        <f>VLOOKUP(A110,'3rd expert'!$A$1:$E$144,3,0)</f>
        <v>Conceptual</v>
      </c>
      <c r="E110">
        <f t="shared" si="9"/>
        <v>0</v>
      </c>
      <c r="F110">
        <f t="shared" si="10"/>
        <v>0</v>
      </c>
      <c r="G110">
        <f t="shared" si="11"/>
        <v>0</v>
      </c>
      <c r="H110">
        <f t="shared" si="12"/>
        <v>0</v>
      </c>
      <c r="I110">
        <f>IF(_xlfn.IFNA(VLOOKUP(A110,Operation_classifier!A:A,1,0),0)=A110,1,0)</f>
        <v>0</v>
      </c>
      <c r="J110">
        <f t="shared" si="13"/>
        <v>0</v>
      </c>
      <c r="K110">
        <f t="shared" si="14"/>
        <v>1</v>
      </c>
      <c r="L110">
        <f t="shared" si="15"/>
        <v>0</v>
      </c>
      <c r="M110">
        <f t="shared" si="16"/>
        <v>0</v>
      </c>
    </row>
    <row r="111" spans="1:13" x14ac:dyDescent="0.25">
      <c r="A111" t="s">
        <v>1132</v>
      </c>
      <c r="B111" t="str">
        <f>VLOOKUP(A111,'1st expert'!$A$1:$H$144,8,0)</f>
        <v>Conceptual</v>
      </c>
      <c r="C111" t="str">
        <f>VLOOKUP(A111,'2nd expert'!$A$1:$F$144,3,0)</f>
        <v>Properties</v>
      </c>
      <c r="D111" t="str">
        <f>VLOOKUP(A111,'3rd expert'!$A$1:$E$144,3,0)</f>
        <v>Conceptual</v>
      </c>
      <c r="E111">
        <f t="shared" si="9"/>
        <v>0</v>
      </c>
      <c r="F111">
        <f t="shared" si="10"/>
        <v>0</v>
      </c>
      <c r="G111">
        <f t="shared" si="11"/>
        <v>0</v>
      </c>
      <c r="H111">
        <f t="shared" si="12"/>
        <v>0</v>
      </c>
      <c r="I111">
        <f>IF(_xlfn.IFNA(VLOOKUP(A111,Operation_classifier!A:A,1,0),0)=A111,1,0)</f>
        <v>0</v>
      </c>
      <c r="J111">
        <f t="shared" si="13"/>
        <v>0</v>
      </c>
      <c r="K111">
        <f t="shared" si="14"/>
        <v>1</v>
      </c>
      <c r="L111">
        <f t="shared" si="15"/>
        <v>0</v>
      </c>
      <c r="M111">
        <f t="shared" si="16"/>
        <v>0</v>
      </c>
    </row>
    <row r="112" spans="1:13" x14ac:dyDescent="0.25">
      <c r="A112" t="s">
        <v>1133</v>
      </c>
      <c r="B112" t="str">
        <f>VLOOKUP(A112,'1st expert'!$A$1:$H$144,8,0)</f>
        <v>Conceptual</v>
      </c>
      <c r="C112" t="str">
        <f>VLOOKUP(A112,'2nd expert'!$A$1:$F$144,3,0)</f>
        <v>Properties</v>
      </c>
      <c r="D112" t="str">
        <f>VLOOKUP(A112,'3rd expert'!$A$1:$E$144,3,0)</f>
        <v>Conceptual</v>
      </c>
      <c r="E112">
        <f t="shared" si="9"/>
        <v>0</v>
      </c>
      <c r="F112">
        <f t="shared" si="10"/>
        <v>0</v>
      </c>
      <c r="G112">
        <f t="shared" si="11"/>
        <v>0</v>
      </c>
      <c r="H112">
        <f t="shared" si="12"/>
        <v>0</v>
      </c>
      <c r="I112">
        <f>IF(_xlfn.IFNA(VLOOKUP(A112,Operation_classifier!A:A,1,0),0)=A112,1,0)</f>
        <v>0</v>
      </c>
      <c r="J112">
        <f t="shared" si="13"/>
        <v>0</v>
      </c>
      <c r="K112">
        <f t="shared" si="14"/>
        <v>1</v>
      </c>
      <c r="L112">
        <f t="shared" si="15"/>
        <v>0</v>
      </c>
      <c r="M112">
        <f t="shared" si="16"/>
        <v>0</v>
      </c>
    </row>
    <row r="113" spans="1:13" x14ac:dyDescent="0.25">
      <c r="A113" t="s">
        <v>1134</v>
      </c>
      <c r="B113" t="str">
        <f>VLOOKUP(A113,'1st expert'!$A$1:$H$144,8,0)</f>
        <v>Properties</v>
      </c>
      <c r="C113" t="str">
        <f>VLOOKUP(A113,'2nd expert'!$A$1:$F$144,3,0)</f>
        <v>Properties</v>
      </c>
      <c r="D113" t="str">
        <f>VLOOKUP(A113,'3rd expert'!$A$1:$E$144,3,0)</f>
        <v>Status</v>
      </c>
      <c r="E113">
        <f t="shared" si="9"/>
        <v>0</v>
      </c>
      <c r="F113">
        <f t="shared" si="10"/>
        <v>0</v>
      </c>
      <c r="G113">
        <f t="shared" si="11"/>
        <v>0</v>
      </c>
      <c r="H113">
        <f t="shared" si="12"/>
        <v>0</v>
      </c>
      <c r="I113">
        <f>IF(_xlfn.IFNA(VLOOKUP(A113,Operation_classifier!A:A,1,0),0)=A113,1,0)</f>
        <v>0</v>
      </c>
      <c r="J113">
        <f t="shared" si="13"/>
        <v>0</v>
      </c>
      <c r="K113">
        <f t="shared" si="14"/>
        <v>1</v>
      </c>
      <c r="L113">
        <f t="shared" si="15"/>
        <v>0</v>
      </c>
      <c r="M113">
        <f t="shared" si="16"/>
        <v>0</v>
      </c>
    </row>
    <row r="114" spans="1:13" x14ac:dyDescent="0.25">
      <c r="A114" t="s">
        <v>1135</v>
      </c>
      <c r="B114" t="str">
        <f>VLOOKUP(A114,'1st expert'!$A$1:$H$144,8,0)</f>
        <v>Properties</v>
      </c>
      <c r="C114" t="str">
        <f>VLOOKUP(A114,'2nd expert'!$A$1:$F$144,3,0)</f>
        <v>Properties</v>
      </c>
      <c r="D114" t="str">
        <f>VLOOKUP(A114,'3rd expert'!$A$1:$E$144,3,0)</f>
        <v>Status</v>
      </c>
      <c r="E114">
        <f t="shared" si="9"/>
        <v>0</v>
      </c>
      <c r="F114">
        <f t="shared" si="10"/>
        <v>0</v>
      </c>
      <c r="G114">
        <f t="shared" si="11"/>
        <v>0</v>
      </c>
      <c r="H114">
        <f t="shared" si="12"/>
        <v>0</v>
      </c>
      <c r="I114">
        <f>IF(_xlfn.IFNA(VLOOKUP(A114,Operation_classifier!A:A,1,0),0)=A114,1,0)</f>
        <v>0</v>
      </c>
      <c r="J114">
        <f t="shared" si="13"/>
        <v>0</v>
      </c>
      <c r="K114">
        <f t="shared" si="14"/>
        <v>1</v>
      </c>
      <c r="L114">
        <f t="shared" si="15"/>
        <v>0</v>
      </c>
      <c r="M114">
        <f t="shared" si="16"/>
        <v>0</v>
      </c>
    </row>
    <row r="115" spans="1:13" x14ac:dyDescent="0.25">
      <c r="A115" t="s">
        <v>1136</v>
      </c>
      <c r="B115" t="str">
        <f>VLOOKUP(A115,'1st expert'!$A$1:$H$144,8,0)</f>
        <v>Properties</v>
      </c>
      <c r="C115" t="str">
        <f>VLOOKUP(A115,'2nd expert'!$A$1:$F$144,3,0)</f>
        <v>Properties</v>
      </c>
      <c r="D115" t="str">
        <f>VLOOKUP(A115,'3rd expert'!$A$1:$E$144,3,0)</f>
        <v>Array; Status</v>
      </c>
      <c r="E115">
        <f t="shared" si="9"/>
        <v>0</v>
      </c>
      <c r="F115">
        <f t="shared" si="10"/>
        <v>0</v>
      </c>
      <c r="G115">
        <f t="shared" si="11"/>
        <v>0</v>
      </c>
      <c r="H115">
        <f t="shared" si="12"/>
        <v>0</v>
      </c>
      <c r="I115">
        <f>IF(_xlfn.IFNA(VLOOKUP(A115,Operation_classifier!A:A,1,0),0)=A115,1,0)</f>
        <v>0</v>
      </c>
      <c r="J115">
        <f t="shared" si="13"/>
        <v>0</v>
      </c>
      <c r="K115">
        <f t="shared" si="14"/>
        <v>1</v>
      </c>
      <c r="L115">
        <f t="shared" si="15"/>
        <v>0</v>
      </c>
      <c r="M115">
        <f t="shared" si="16"/>
        <v>0</v>
      </c>
    </row>
    <row r="116" spans="1:13" x14ac:dyDescent="0.25">
      <c r="A116" t="s">
        <v>1137</v>
      </c>
      <c r="B116" t="str">
        <f>VLOOKUP(A116,'1st expert'!$A$1:$H$144,8,0)</f>
        <v>Conceptual</v>
      </c>
      <c r="C116" t="str">
        <f>VLOOKUP(A116,'2nd expert'!$A$1:$F$144,3,0)</f>
        <v>Array</v>
      </c>
      <c r="D116" t="str">
        <f>VLOOKUP(A116,'3rd expert'!$A$1:$E$144,3,0)</f>
        <v>Status</v>
      </c>
      <c r="E116">
        <f t="shared" si="9"/>
        <v>0</v>
      </c>
      <c r="F116">
        <f t="shared" si="10"/>
        <v>0</v>
      </c>
      <c r="G116">
        <f t="shared" si="11"/>
        <v>0</v>
      </c>
      <c r="H116">
        <f t="shared" si="12"/>
        <v>0</v>
      </c>
      <c r="I116">
        <f>IF(_xlfn.IFNA(VLOOKUP(A116,Operation_classifier!A:A,1,0),0)=A116,1,0)</f>
        <v>0</v>
      </c>
      <c r="J116">
        <f t="shared" si="13"/>
        <v>0</v>
      </c>
      <c r="K116">
        <f t="shared" si="14"/>
        <v>1</v>
      </c>
      <c r="L116">
        <f t="shared" si="15"/>
        <v>0</v>
      </c>
      <c r="M116">
        <f t="shared" si="16"/>
        <v>0</v>
      </c>
    </row>
    <row r="117" spans="1:13" x14ac:dyDescent="0.25">
      <c r="A117" t="s">
        <v>1138</v>
      </c>
      <c r="B117" t="str">
        <f>VLOOKUP(A117,'1st expert'!$A$1:$H$144,8,0)</f>
        <v>Conceptual</v>
      </c>
      <c r="C117" t="str">
        <f>VLOOKUP(A117,'2nd expert'!$A$1:$F$144,3,0)</f>
        <v>Array;Properties</v>
      </c>
      <c r="D117" t="str">
        <f>VLOOKUP(A117,'3rd expert'!$A$1:$E$144,3,0)</f>
        <v>Status</v>
      </c>
      <c r="E117">
        <f t="shared" si="9"/>
        <v>0</v>
      </c>
      <c r="F117">
        <f t="shared" si="10"/>
        <v>0</v>
      </c>
      <c r="G117">
        <f t="shared" si="11"/>
        <v>0</v>
      </c>
      <c r="H117">
        <f t="shared" si="12"/>
        <v>0</v>
      </c>
      <c r="I117">
        <f>IF(_xlfn.IFNA(VLOOKUP(A117,Operation_classifier!A:A,1,0),0)=A117,1,0)</f>
        <v>0</v>
      </c>
      <c r="J117">
        <f t="shared" si="13"/>
        <v>0</v>
      </c>
      <c r="K117">
        <f t="shared" si="14"/>
        <v>1</v>
      </c>
      <c r="L117">
        <f t="shared" si="15"/>
        <v>0</v>
      </c>
      <c r="M117">
        <f t="shared" si="16"/>
        <v>0</v>
      </c>
    </row>
    <row r="118" spans="1:13" x14ac:dyDescent="0.25">
      <c r="A118" t="s">
        <v>1139</v>
      </c>
      <c r="B118" t="str">
        <f>VLOOKUP(A118,'1st expert'!$A$1:$H$144,8,0)</f>
        <v>Conceptual</v>
      </c>
      <c r="C118" t="str">
        <f>VLOOKUP(A118,'2nd expert'!$A$1:$F$144,3,0)</f>
        <v>Conceptual</v>
      </c>
      <c r="D118" t="str">
        <f>VLOOKUP(A118,'3rd expert'!$A$1:$E$144,3,0)</f>
        <v>Operation</v>
      </c>
      <c r="E118">
        <f t="shared" si="9"/>
        <v>0</v>
      </c>
      <c r="F118">
        <f t="shared" si="10"/>
        <v>0</v>
      </c>
      <c r="G118">
        <f t="shared" si="11"/>
        <v>1</v>
      </c>
      <c r="H118">
        <f t="shared" si="12"/>
        <v>0</v>
      </c>
      <c r="I118">
        <f>IF(_xlfn.IFNA(VLOOKUP(A118,Operation_classifier!A:A,1,0),0)=A118,1,0)</f>
        <v>0</v>
      </c>
      <c r="J118">
        <f t="shared" si="13"/>
        <v>0</v>
      </c>
      <c r="K118">
        <f t="shared" si="14"/>
        <v>1</v>
      </c>
      <c r="L118">
        <f t="shared" si="15"/>
        <v>0</v>
      </c>
      <c r="M118">
        <f t="shared" si="16"/>
        <v>0</v>
      </c>
    </row>
    <row r="119" spans="1:13" x14ac:dyDescent="0.25">
      <c r="A119" t="s">
        <v>1140</v>
      </c>
      <c r="B119" t="str">
        <f>VLOOKUP(A119,'1st expert'!$A$1:$H$144,8,0)</f>
        <v>Conceptual</v>
      </c>
      <c r="C119" t="str">
        <f>VLOOKUP(A119,'2nd expert'!$A$1:$F$144,3,0)</f>
        <v>Array</v>
      </c>
      <c r="D119" t="str">
        <f>VLOOKUP(A119,'3rd expert'!$A$1:$E$144,3,0)</f>
        <v>Results</v>
      </c>
      <c r="E119">
        <f t="shared" si="9"/>
        <v>0</v>
      </c>
      <c r="F119">
        <f t="shared" si="10"/>
        <v>0</v>
      </c>
      <c r="G119">
        <f t="shared" si="11"/>
        <v>0</v>
      </c>
      <c r="H119">
        <f t="shared" si="12"/>
        <v>0</v>
      </c>
      <c r="I119">
        <f>IF(_xlfn.IFNA(VLOOKUP(A119,Operation_classifier!A:A,1,0),0)=A119,1,0)</f>
        <v>0</v>
      </c>
      <c r="J119">
        <f t="shared" si="13"/>
        <v>0</v>
      </c>
      <c r="K119">
        <f t="shared" si="14"/>
        <v>1</v>
      </c>
      <c r="L119">
        <f t="shared" si="15"/>
        <v>0</v>
      </c>
      <c r="M119">
        <f t="shared" si="16"/>
        <v>0</v>
      </c>
    </row>
    <row r="120" spans="1:13" x14ac:dyDescent="0.25">
      <c r="A120" t="s">
        <v>1141</v>
      </c>
      <c r="B120" t="str">
        <f>VLOOKUP(A120,'1st expert'!$A$1:$H$144,8,0)</f>
        <v>Conceptual</v>
      </c>
      <c r="C120" t="str">
        <f>VLOOKUP(A120,'2nd expert'!$A$1:$F$144,3,0)</f>
        <v>Conceptual</v>
      </c>
      <c r="D120" t="str">
        <f>VLOOKUP(A120,'3rd expert'!$A$1:$E$144,3,0)</f>
        <v>Status</v>
      </c>
      <c r="E120">
        <f t="shared" si="9"/>
        <v>0</v>
      </c>
      <c r="F120">
        <f t="shared" si="10"/>
        <v>0</v>
      </c>
      <c r="G120">
        <f t="shared" si="11"/>
        <v>0</v>
      </c>
      <c r="H120">
        <f t="shared" si="12"/>
        <v>0</v>
      </c>
      <c r="I120">
        <f>IF(_xlfn.IFNA(VLOOKUP(A120,Operation_classifier!A:A,1,0),0)=A120,1,0)</f>
        <v>0</v>
      </c>
      <c r="J120">
        <f t="shared" si="13"/>
        <v>0</v>
      </c>
      <c r="K120">
        <f t="shared" si="14"/>
        <v>1</v>
      </c>
      <c r="L120">
        <f t="shared" si="15"/>
        <v>0</v>
      </c>
      <c r="M120">
        <f t="shared" si="16"/>
        <v>0</v>
      </c>
    </row>
    <row r="121" spans="1:13" x14ac:dyDescent="0.25">
      <c r="A121" t="s">
        <v>1142</v>
      </c>
      <c r="B121" t="str">
        <f>VLOOKUP(A121,'1st expert'!$A$1:$H$144,8,0)</f>
        <v>Conceptual</v>
      </c>
      <c r="C121" t="str">
        <f>VLOOKUP(A121,'2nd expert'!$A$1:$F$144,3,0)</f>
        <v>Conceptual</v>
      </c>
      <c r="D121" t="str">
        <f>VLOOKUP(A121,'3rd expert'!$A$1:$E$144,3,0)</f>
        <v>Properties ; Array</v>
      </c>
      <c r="E121">
        <f t="shared" si="9"/>
        <v>0</v>
      </c>
      <c r="F121">
        <f t="shared" si="10"/>
        <v>0</v>
      </c>
      <c r="G121">
        <f t="shared" si="11"/>
        <v>0</v>
      </c>
      <c r="H121">
        <f t="shared" si="12"/>
        <v>0</v>
      </c>
      <c r="I121">
        <f>IF(_xlfn.IFNA(VLOOKUP(A121,Operation_classifier!A:A,1,0),0)=A121,1,0)</f>
        <v>0</v>
      </c>
      <c r="J121">
        <f t="shared" si="13"/>
        <v>0</v>
      </c>
      <c r="K121">
        <f t="shared" si="14"/>
        <v>1</v>
      </c>
      <c r="L121">
        <f t="shared" si="15"/>
        <v>0</v>
      </c>
      <c r="M121">
        <f t="shared" si="16"/>
        <v>0</v>
      </c>
    </row>
    <row r="122" spans="1:13" x14ac:dyDescent="0.25">
      <c r="A122" t="s">
        <v>1143</v>
      </c>
      <c r="B122" t="str">
        <f>VLOOKUP(A122,'1st expert'!$A$1:$H$144,8,0)</f>
        <v>Conceptual</v>
      </c>
      <c r="C122" t="str">
        <f>VLOOKUP(A122,'2nd expert'!$A$1:$F$144,3,0)</f>
        <v>Array</v>
      </c>
      <c r="D122" t="str">
        <f>VLOOKUP(A122,'3rd expert'!$A$1:$E$144,3,0)</f>
        <v>Properties ; Array</v>
      </c>
      <c r="E122">
        <f t="shared" si="9"/>
        <v>0</v>
      </c>
      <c r="F122">
        <f t="shared" si="10"/>
        <v>0</v>
      </c>
      <c r="G122">
        <f t="shared" si="11"/>
        <v>0</v>
      </c>
      <c r="H122">
        <f t="shared" si="12"/>
        <v>0</v>
      </c>
      <c r="I122">
        <f>IF(_xlfn.IFNA(VLOOKUP(A122,Operation_classifier!A:A,1,0),0)=A122,1,0)</f>
        <v>0</v>
      </c>
      <c r="J122">
        <f t="shared" si="13"/>
        <v>0</v>
      </c>
      <c r="K122">
        <f t="shared" si="14"/>
        <v>1</v>
      </c>
      <c r="L122">
        <f t="shared" si="15"/>
        <v>0</v>
      </c>
      <c r="M122">
        <f t="shared" si="16"/>
        <v>0</v>
      </c>
    </row>
    <row r="123" spans="1:13" x14ac:dyDescent="0.25">
      <c r="A123" t="s">
        <v>1144</v>
      </c>
      <c r="B123" t="str">
        <f>VLOOKUP(A123,'1st expert'!$A$1:$H$144,8,0)</f>
        <v>Conceptual</v>
      </c>
      <c r="C123" t="str">
        <f>VLOOKUP(A123,'2nd expert'!$A$1:$F$144,3,0)</f>
        <v>Properties</v>
      </c>
      <c r="D123" t="str">
        <f>VLOOKUP(A123,'3rd expert'!$A$1:$E$144,3,0)</f>
        <v>Conceptual</v>
      </c>
      <c r="E123">
        <f t="shared" si="9"/>
        <v>0</v>
      </c>
      <c r="F123">
        <f t="shared" si="10"/>
        <v>0</v>
      </c>
      <c r="G123">
        <f t="shared" si="11"/>
        <v>0</v>
      </c>
      <c r="H123">
        <f t="shared" si="12"/>
        <v>0</v>
      </c>
      <c r="I123">
        <f>IF(_xlfn.IFNA(VLOOKUP(A123,Operation_classifier!A:A,1,0),0)=A123,1,0)</f>
        <v>0</v>
      </c>
      <c r="J123">
        <f t="shared" si="13"/>
        <v>0</v>
      </c>
      <c r="K123">
        <f t="shared" si="14"/>
        <v>1</v>
      </c>
      <c r="L123">
        <f t="shared" si="15"/>
        <v>0</v>
      </c>
      <c r="M123">
        <f t="shared" si="16"/>
        <v>0</v>
      </c>
    </row>
    <row r="124" spans="1:13" x14ac:dyDescent="0.25">
      <c r="A124" t="s">
        <v>1145</v>
      </c>
      <c r="B124" t="str">
        <f>VLOOKUP(A124,'1st expert'!$A$1:$H$144,8,0)</f>
        <v>Conceptual</v>
      </c>
      <c r="C124" t="str">
        <f>VLOOKUP(A124,'2nd expert'!$A$1:$F$144,3,0)</f>
        <v>Properties</v>
      </c>
      <c r="D124" t="str">
        <f>VLOOKUP(A124,'3rd expert'!$A$1:$E$144,3,0)</f>
        <v>Properties</v>
      </c>
      <c r="E124">
        <f t="shared" si="9"/>
        <v>0</v>
      </c>
      <c r="F124">
        <f t="shared" si="10"/>
        <v>0</v>
      </c>
      <c r="G124">
        <f t="shared" si="11"/>
        <v>0</v>
      </c>
      <c r="H124">
        <f t="shared" si="12"/>
        <v>0</v>
      </c>
      <c r="I124">
        <f>IF(_xlfn.IFNA(VLOOKUP(A124,Operation_classifier!A:A,1,0),0)=A124,1,0)</f>
        <v>0</v>
      </c>
      <c r="J124">
        <f t="shared" si="13"/>
        <v>0</v>
      </c>
      <c r="K124">
        <f t="shared" si="14"/>
        <v>1</v>
      </c>
      <c r="L124">
        <f t="shared" si="15"/>
        <v>0</v>
      </c>
      <c r="M124">
        <f t="shared" si="16"/>
        <v>0</v>
      </c>
    </row>
    <row r="125" spans="1:13" x14ac:dyDescent="0.25">
      <c r="A125" t="s">
        <v>1146</v>
      </c>
      <c r="B125" t="str">
        <f>VLOOKUP(A125,'1st expert'!$A$1:$H$144,8,0)</f>
        <v>Operation</v>
      </c>
      <c r="C125" t="str">
        <f>VLOOKUP(A125,'2nd expert'!$A$1:$F$144,3,0)</f>
        <v>Operation</v>
      </c>
      <c r="D125" t="str">
        <f>VLOOKUP(A125,'3rd expert'!$A$1:$E$144,3,0)</f>
        <v>Operation</v>
      </c>
      <c r="E125">
        <f t="shared" si="9"/>
        <v>1</v>
      </c>
      <c r="F125">
        <f t="shared" si="10"/>
        <v>1</v>
      </c>
      <c r="G125">
        <f t="shared" si="11"/>
        <v>1</v>
      </c>
      <c r="H125">
        <f t="shared" si="12"/>
        <v>1</v>
      </c>
      <c r="I125">
        <f>IF(_xlfn.IFNA(VLOOKUP(A125,Operation_classifier!A:A,1,0),0)=A125,1,0)</f>
        <v>0</v>
      </c>
      <c r="J125">
        <f t="shared" si="13"/>
        <v>0</v>
      </c>
      <c r="K125">
        <f t="shared" si="14"/>
        <v>0</v>
      </c>
      <c r="L125">
        <f t="shared" si="15"/>
        <v>0</v>
      </c>
      <c r="M125">
        <f t="shared" si="16"/>
        <v>1</v>
      </c>
    </row>
    <row r="126" spans="1:13" x14ac:dyDescent="0.25">
      <c r="A126" t="s">
        <v>1147</v>
      </c>
      <c r="B126" t="str">
        <f>VLOOKUP(A126,'1st expert'!$A$1:$H$144,8,0)</f>
        <v>Conceptual</v>
      </c>
      <c r="C126" t="str">
        <f>VLOOKUP(A126,'2nd expert'!$A$1:$F$144,3,0)</f>
        <v>Operation</v>
      </c>
      <c r="D126" t="str">
        <f>VLOOKUP(A126,'3rd expert'!$A$1:$E$144,3,0)</f>
        <v>Operation</v>
      </c>
      <c r="E126">
        <f t="shared" si="9"/>
        <v>0</v>
      </c>
      <c r="F126">
        <f t="shared" si="10"/>
        <v>1</v>
      </c>
      <c r="G126">
        <f t="shared" si="11"/>
        <v>1</v>
      </c>
      <c r="H126">
        <f t="shared" si="12"/>
        <v>1</v>
      </c>
      <c r="I126">
        <f>IF(_xlfn.IFNA(VLOOKUP(A126,Operation_classifier!A:A,1,0),0)=A126,1,0)</f>
        <v>0</v>
      </c>
      <c r="J126">
        <f t="shared" si="13"/>
        <v>0</v>
      </c>
      <c r="K126">
        <f t="shared" si="14"/>
        <v>0</v>
      </c>
      <c r="L126">
        <f t="shared" si="15"/>
        <v>0</v>
      </c>
      <c r="M126">
        <f t="shared" si="16"/>
        <v>1</v>
      </c>
    </row>
    <row r="127" spans="1:13" x14ac:dyDescent="0.25">
      <c r="A127" t="s">
        <v>1148</v>
      </c>
      <c r="B127" t="str">
        <f>VLOOKUP(A127,'1st expert'!$A$1:$H$144,8,0)</f>
        <v>Operation</v>
      </c>
      <c r="C127" t="str">
        <f>VLOOKUP(A127,'2nd expert'!$A$1:$F$144,3,0)</f>
        <v>Operation</v>
      </c>
      <c r="D127" t="str">
        <f>VLOOKUP(A127,'3rd expert'!$A$1:$E$144,3,0)</f>
        <v>Properties</v>
      </c>
      <c r="E127">
        <f t="shared" si="9"/>
        <v>1</v>
      </c>
      <c r="F127">
        <f t="shared" si="10"/>
        <v>1</v>
      </c>
      <c r="G127">
        <f t="shared" si="11"/>
        <v>0</v>
      </c>
      <c r="H127">
        <f t="shared" si="12"/>
        <v>1</v>
      </c>
      <c r="I127">
        <f>IF(_xlfn.IFNA(VLOOKUP(A127,Operation_classifier!A:A,1,0),0)=A127,1,0)</f>
        <v>0</v>
      </c>
      <c r="J127">
        <f t="shared" si="13"/>
        <v>0</v>
      </c>
      <c r="K127">
        <f t="shared" si="14"/>
        <v>0</v>
      </c>
      <c r="L127">
        <f t="shared" si="15"/>
        <v>0</v>
      </c>
      <c r="M127">
        <f t="shared" si="16"/>
        <v>1</v>
      </c>
    </row>
    <row r="128" spans="1:13" x14ac:dyDescent="0.25">
      <c r="A128" t="s">
        <v>1146</v>
      </c>
      <c r="B128" t="str">
        <f>VLOOKUP(A128,'1st expert'!$A$1:$H$144,8,0)</f>
        <v>Operation</v>
      </c>
      <c r="C128" t="str">
        <f>VLOOKUP(A128,'2nd expert'!$A$1:$F$144,3,0)</f>
        <v>Operation</v>
      </c>
      <c r="D128" t="str">
        <f>VLOOKUP(A128,'3rd expert'!$A$1:$E$144,3,0)</f>
        <v>Operation</v>
      </c>
      <c r="E128">
        <f t="shared" si="9"/>
        <v>1</v>
      </c>
      <c r="F128">
        <f t="shared" si="10"/>
        <v>1</v>
      </c>
      <c r="G128">
        <f t="shared" si="11"/>
        <v>1</v>
      </c>
      <c r="H128">
        <f t="shared" si="12"/>
        <v>1</v>
      </c>
      <c r="I128">
        <f>IF(_xlfn.IFNA(VLOOKUP(A128,Operation_classifier!A:A,1,0),0)=A128,1,0)</f>
        <v>0</v>
      </c>
      <c r="J128">
        <f t="shared" si="13"/>
        <v>0</v>
      </c>
      <c r="K128">
        <f t="shared" si="14"/>
        <v>0</v>
      </c>
      <c r="L128">
        <f t="shared" si="15"/>
        <v>0</v>
      </c>
      <c r="M128">
        <f t="shared" si="16"/>
        <v>1</v>
      </c>
    </row>
    <row r="129" spans="1:13" x14ac:dyDescent="0.25">
      <c r="A129" t="s">
        <v>1149</v>
      </c>
      <c r="B129" t="str">
        <f>VLOOKUP(A129,'1st expert'!$A$1:$H$144,8,0)</f>
        <v>Conceptual</v>
      </c>
      <c r="C129" t="str">
        <f>VLOOKUP(A129,'2nd expert'!$A$1:$F$144,3,0)</f>
        <v>Conceptual</v>
      </c>
      <c r="D129" t="str">
        <f>VLOOKUP(A129,'3rd expert'!$A$1:$E$144,3,0)</f>
        <v>Properties</v>
      </c>
      <c r="E129">
        <f t="shared" si="9"/>
        <v>0</v>
      </c>
      <c r="F129">
        <f t="shared" si="10"/>
        <v>0</v>
      </c>
      <c r="G129">
        <f t="shared" si="11"/>
        <v>0</v>
      </c>
      <c r="H129">
        <f t="shared" si="12"/>
        <v>0</v>
      </c>
      <c r="I129">
        <f>IF(_xlfn.IFNA(VLOOKUP(A129,Operation_classifier!A:A,1,0),0)=A129,1,0)</f>
        <v>0</v>
      </c>
      <c r="J129">
        <f t="shared" si="13"/>
        <v>0</v>
      </c>
      <c r="K129">
        <f t="shared" si="14"/>
        <v>1</v>
      </c>
      <c r="L129">
        <f t="shared" si="15"/>
        <v>0</v>
      </c>
      <c r="M129">
        <f t="shared" si="16"/>
        <v>0</v>
      </c>
    </row>
    <row r="130" spans="1:13" x14ac:dyDescent="0.25">
      <c r="A130" t="s">
        <v>1150</v>
      </c>
      <c r="B130" t="str">
        <f>VLOOKUP(A130,'1st expert'!$A$1:$H$144,8,0)</f>
        <v>Array; Results</v>
      </c>
      <c r="C130" t="str">
        <f>VLOOKUP(A130,'2nd expert'!$A$1:$F$144,3,0)</f>
        <v>Array;Results</v>
      </c>
      <c r="D130" t="str">
        <f>VLOOKUP(A130,'3rd expert'!$A$1:$E$144,3,0)</f>
        <v>Array; Status</v>
      </c>
      <c r="E130">
        <f t="shared" si="9"/>
        <v>0</v>
      </c>
      <c r="F130">
        <f t="shared" si="10"/>
        <v>0</v>
      </c>
      <c r="G130">
        <f t="shared" si="11"/>
        <v>0</v>
      </c>
      <c r="H130">
        <f t="shared" si="12"/>
        <v>0</v>
      </c>
      <c r="I130">
        <f>IF(_xlfn.IFNA(VLOOKUP(A130,Operation_classifier!A:A,1,0),0)=A130,1,0)</f>
        <v>0</v>
      </c>
      <c r="J130">
        <f t="shared" si="13"/>
        <v>0</v>
      </c>
      <c r="K130">
        <f t="shared" si="14"/>
        <v>1</v>
      </c>
      <c r="L130">
        <f t="shared" si="15"/>
        <v>0</v>
      </c>
      <c r="M130">
        <f t="shared" si="16"/>
        <v>0</v>
      </c>
    </row>
    <row r="131" spans="1:13" x14ac:dyDescent="0.25">
      <c r="A131" t="s">
        <v>1151</v>
      </c>
      <c r="B131" t="str">
        <f>VLOOKUP(A131,'1st expert'!$A$1:$H$144,8,0)</f>
        <v>Conceptual</v>
      </c>
      <c r="C131" t="str">
        <f>VLOOKUP(A131,'2nd expert'!$A$1:$F$144,3,0)</f>
        <v>Conceptual</v>
      </c>
      <c r="D131" t="str">
        <f>VLOOKUP(A131,'3rd expert'!$A$1:$E$144,3,0)</f>
        <v>Properties</v>
      </c>
      <c r="E131">
        <f t="shared" ref="E131:E144" si="17">IF(OR(B131="Operation",ISNUMBER(SEARCH("Operation",B131))),1,0)</f>
        <v>0</v>
      </c>
      <c r="F131">
        <f t="shared" ref="F131:F144" si="18">IF(OR(C131="Operation",ISNUMBER(SEARCH("Operation",C131))),1,0)</f>
        <v>0</v>
      </c>
      <c r="G131">
        <f t="shared" ref="G131:G144" si="19">IF(OR(D131="Operation",ISNUMBER(SEARCH("Operation",D131))),1,0)</f>
        <v>0</v>
      </c>
      <c r="H131">
        <f t="shared" ref="H131:H144" si="20">IFERROR(MODE(E131:G131),MODE(E131,F131,G131,I131))</f>
        <v>0</v>
      </c>
      <c r="I131">
        <f>IF(_xlfn.IFNA(VLOOKUP(A131,Operation_classifier!A:A,1,0),0)=A131,1,0)</f>
        <v>0</v>
      </c>
      <c r="J131">
        <f t="shared" ref="J131:J144" si="21">IF(AND((H131=I131),(H131=1)),1,0)</f>
        <v>0</v>
      </c>
      <c r="K131">
        <f t="shared" ref="K131:K144" si="22">IF(AND((H131=I131),(H131=0)),1,0)</f>
        <v>1</v>
      </c>
      <c r="L131">
        <f t="shared" ref="L131:L144" si="23">IF(AND((H131&lt;&gt;I131),(I131=1)),1,0)</f>
        <v>0</v>
      </c>
      <c r="M131">
        <f t="shared" ref="M131:M144" si="24">IF(AND((H131&lt;&gt;I131),(I131=0)),1,0)</f>
        <v>0</v>
      </c>
    </row>
    <row r="132" spans="1:13" x14ac:dyDescent="0.25">
      <c r="A132" t="s">
        <v>1147</v>
      </c>
      <c r="B132" t="str">
        <f>VLOOKUP(A132,'1st expert'!$A$1:$H$144,8,0)</f>
        <v>Conceptual</v>
      </c>
      <c r="C132" t="str">
        <f>VLOOKUP(A132,'2nd expert'!$A$1:$F$144,3,0)</f>
        <v>Operation</v>
      </c>
      <c r="D132" t="str">
        <f>VLOOKUP(A132,'3rd expert'!$A$1:$E$144,3,0)</f>
        <v>Operation</v>
      </c>
      <c r="E132">
        <f t="shared" si="17"/>
        <v>0</v>
      </c>
      <c r="F132">
        <f t="shared" si="18"/>
        <v>1</v>
      </c>
      <c r="G132">
        <f t="shared" si="19"/>
        <v>1</v>
      </c>
      <c r="H132">
        <f t="shared" si="20"/>
        <v>1</v>
      </c>
      <c r="I132">
        <f>IF(_xlfn.IFNA(VLOOKUP(A132,Operation_classifier!A:A,1,0),0)=A132,1,0)</f>
        <v>0</v>
      </c>
      <c r="J132">
        <f t="shared" si="21"/>
        <v>0</v>
      </c>
      <c r="K132">
        <f t="shared" si="22"/>
        <v>0</v>
      </c>
      <c r="L132">
        <f t="shared" si="23"/>
        <v>0</v>
      </c>
      <c r="M132">
        <f t="shared" si="24"/>
        <v>1</v>
      </c>
    </row>
    <row r="133" spans="1:13" x14ac:dyDescent="0.25">
      <c r="A133" t="s">
        <v>1152</v>
      </c>
      <c r="B133" t="str">
        <f>VLOOKUP(A133,'1st expert'!$A$1:$H$144,8,0)</f>
        <v>Conceptual</v>
      </c>
      <c r="C133" t="str">
        <f>VLOOKUP(A133,'2nd expert'!$A$1:$F$144,3,0)</f>
        <v>Status</v>
      </c>
      <c r="D133" t="str">
        <f>VLOOKUP(A133,'3rd expert'!$A$1:$E$144,3,0)</f>
        <v>Status</v>
      </c>
      <c r="E133">
        <f t="shared" si="17"/>
        <v>0</v>
      </c>
      <c r="F133">
        <f t="shared" si="18"/>
        <v>0</v>
      </c>
      <c r="G133">
        <f t="shared" si="19"/>
        <v>0</v>
      </c>
      <c r="H133">
        <f t="shared" si="20"/>
        <v>0</v>
      </c>
      <c r="I133">
        <f>IF(_xlfn.IFNA(VLOOKUP(A133,Operation_classifier!A:A,1,0),0)=A133,1,0)</f>
        <v>0</v>
      </c>
      <c r="J133">
        <f t="shared" si="21"/>
        <v>0</v>
      </c>
      <c r="K133">
        <f t="shared" si="22"/>
        <v>1</v>
      </c>
      <c r="L133">
        <f t="shared" si="23"/>
        <v>0</v>
      </c>
      <c r="M133">
        <f t="shared" si="24"/>
        <v>0</v>
      </c>
    </row>
    <row r="134" spans="1:13" x14ac:dyDescent="0.25">
      <c r="A134" t="s">
        <v>1150</v>
      </c>
      <c r="B134" t="str">
        <f>VLOOKUP(A134,'1st expert'!$A$1:$H$144,8,0)</f>
        <v>Array; Results</v>
      </c>
      <c r="C134" t="str">
        <f>VLOOKUP(A134,'2nd expert'!$A$1:$F$144,3,0)</f>
        <v>Array;Results</v>
      </c>
      <c r="D134" t="str">
        <f>VLOOKUP(A134,'3rd expert'!$A$1:$E$144,3,0)</f>
        <v>Array; Status</v>
      </c>
      <c r="E134">
        <f t="shared" si="17"/>
        <v>0</v>
      </c>
      <c r="F134">
        <f t="shared" si="18"/>
        <v>0</v>
      </c>
      <c r="G134">
        <f t="shared" si="19"/>
        <v>0</v>
      </c>
      <c r="H134">
        <f t="shared" si="20"/>
        <v>0</v>
      </c>
      <c r="I134">
        <f>IF(_xlfn.IFNA(VLOOKUP(A134,Operation_classifier!A:A,1,0),0)=A134,1,0)</f>
        <v>0</v>
      </c>
      <c r="J134">
        <f t="shared" si="21"/>
        <v>0</v>
      </c>
      <c r="K134">
        <f t="shared" si="22"/>
        <v>1</v>
      </c>
      <c r="L134">
        <f t="shared" si="23"/>
        <v>0</v>
      </c>
      <c r="M134">
        <f t="shared" si="24"/>
        <v>0</v>
      </c>
    </row>
    <row r="135" spans="1:13" x14ac:dyDescent="0.25">
      <c r="A135" t="s">
        <v>1153</v>
      </c>
      <c r="B135" t="str">
        <f>VLOOKUP(A135,'1st expert'!$A$1:$H$144,8,0)</f>
        <v>Conceptual</v>
      </c>
      <c r="C135" t="str">
        <f>VLOOKUP(A135,'2nd expert'!$A$1:$F$144,3,0)</f>
        <v>Properties</v>
      </c>
      <c r="D135" t="str">
        <f>VLOOKUP(A135,'3rd expert'!$A$1:$E$144,3,0)</f>
        <v>Properties</v>
      </c>
      <c r="E135">
        <f t="shared" si="17"/>
        <v>0</v>
      </c>
      <c r="F135">
        <f t="shared" si="18"/>
        <v>0</v>
      </c>
      <c r="G135">
        <f t="shared" si="19"/>
        <v>0</v>
      </c>
      <c r="H135">
        <f t="shared" si="20"/>
        <v>0</v>
      </c>
      <c r="I135">
        <f>IF(_xlfn.IFNA(VLOOKUP(A135,Operation_classifier!A:A,1,0),0)=A135,1,0)</f>
        <v>0</v>
      </c>
      <c r="J135">
        <f t="shared" si="21"/>
        <v>0</v>
      </c>
      <c r="K135">
        <f t="shared" si="22"/>
        <v>1</v>
      </c>
      <c r="L135">
        <f t="shared" si="23"/>
        <v>0</v>
      </c>
      <c r="M135">
        <f t="shared" si="24"/>
        <v>0</v>
      </c>
    </row>
    <row r="136" spans="1:13" x14ac:dyDescent="0.25">
      <c r="A136" t="s">
        <v>1154</v>
      </c>
      <c r="B136" t="str">
        <f>VLOOKUP(A136,'1st expert'!$A$1:$H$144,8,0)</f>
        <v>Conceptual</v>
      </c>
      <c r="C136" t="str">
        <f>VLOOKUP(A136,'2nd expert'!$A$1:$F$144,3,0)</f>
        <v>Conceptual</v>
      </c>
      <c r="D136" t="str">
        <f>VLOOKUP(A136,'3rd expert'!$A$1:$E$144,3,0)</f>
        <v>Properties</v>
      </c>
      <c r="E136">
        <f t="shared" si="17"/>
        <v>0</v>
      </c>
      <c r="F136">
        <f t="shared" si="18"/>
        <v>0</v>
      </c>
      <c r="G136">
        <f t="shared" si="19"/>
        <v>0</v>
      </c>
      <c r="H136">
        <f t="shared" si="20"/>
        <v>0</v>
      </c>
      <c r="I136">
        <f>IF(_xlfn.IFNA(VLOOKUP(A136,Operation_classifier!A:A,1,0),0)=A136,1,0)</f>
        <v>0</v>
      </c>
      <c r="J136">
        <f t="shared" si="21"/>
        <v>0</v>
      </c>
      <c r="K136">
        <f t="shared" si="22"/>
        <v>1</v>
      </c>
      <c r="L136">
        <f t="shared" si="23"/>
        <v>0</v>
      </c>
      <c r="M136">
        <f t="shared" si="24"/>
        <v>0</v>
      </c>
    </row>
    <row r="137" spans="1:13" x14ac:dyDescent="0.25">
      <c r="A137" t="s">
        <v>1155</v>
      </c>
      <c r="B137" t="str">
        <f>VLOOKUP(A137,'1st expert'!$A$1:$H$144,8,0)</f>
        <v>Properties</v>
      </c>
      <c r="C137" t="str">
        <f>VLOOKUP(A137,'2nd expert'!$A$1:$F$144,3,0)</f>
        <v>Properties</v>
      </c>
      <c r="D137" t="str">
        <f>VLOOKUP(A137,'3rd expert'!$A$1:$E$144,3,0)</f>
        <v>Properties</v>
      </c>
      <c r="E137">
        <f t="shared" si="17"/>
        <v>0</v>
      </c>
      <c r="F137">
        <f t="shared" si="18"/>
        <v>0</v>
      </c>
      <c r="G137">
        <f t="shared" si="19"/>
        <v>0</v>
      </c>
      <c r="H137">
        <f t="shared" si="20"/>
        <v>0</v>
      </c>
      <c r="I137">
        <f>IF(_xlfn.IFNA(VLOOKUP(A137,Operation_classifier!A:A,1,0),0)=A137,1,0)</f>
        <v>0</v>
      </c>
      <c r="J137">
        <f t="shared" si="21"/>
        <v>0</v>
      </c>
      <c r="K137">
        <f t="shared" si="22"/>
        <v>1</v>
      </c>
      <c r="L137">
        <f t="shared" si="23"/>
        <v>0</v>
      </c>
      <c r="M137">
        <f t="shared" si="24"/>
        <v>0</v>
      </c>
    </row>
    <row r="138" spans="1:13" x14ac:dyDescent="0.25">
      <c r="A138" t="s">
        <v>1156</v>
      </c>
      <c r="B138" t="str">
        <f>VLOOKUP(A138,'1st expert'!$A$1:$H$144,8,0)</f>
        <v>Array</v>
      </c>
      <c r="C138" t="str">
        <f>VLOOKUP(A138,'2nd expert'!$A$1:$F$144,3,0)</f>
        <v>Array</v>
      </c>
      <c r="D138" t="str">
        <f>VLOOKUP(A138,'3rd expert'!$A$1:$E$144,3,0)</f>
        <v>Array</v>
      </c>
      <c r="E138">
        <f t="shared" si="17"/>
        <v>0</v>
      </c>
      <c r="F138">
        <f t="shared" si="18"/>
        <v>0</v>
      </c>
      <c r="G138">
        <f t="shared" si="19"/>
        <v>0</v>
      </c>
      <c r="H138">
        <f t="shared" si="20"/>
        <v>0</v>
      </c>
      <c r="I138">
        <f>IF(_xlfn.IFNA(VLOOKUP(A138,Operation_classifier!A:A,1,0),0)=A138,1,0)</f>
        <v>0</v>
      </c>
      <c r="J138">
        <f t="shared" si="21"/>
        <v>0</v>
      </c>
      <c r="K138">
        <f t="shared" si="22"/>
        <v>1</v>
      </c>
      <c r="L138">
        <f t="shared" si="23"/>
        <v>0</v>
      </c>
      <c r="M138">
        <f t="shared" si="24"/>
        <v>0</v>
      </c>
    </row>
    <row r="139" spans="1:13" x14ac:dyDescent="0.25">
      <c r="A139" t="s">
        <v>1157</v>
      </c>
      <c r="B139" t="str">
        <f>VLOOKUP(A139,'1st expert'!$A$1:$H$144,8,0)</f>
        <v>Conceptual</v>
      </c>
      <c r="C139" t="str">
        <f>VLOOKUP(A139,'2nd expert'!$A$1:$F$144,3,0)</f>
        <v>Conceptual</v>
      </c>
      <c r="D139" t="str">
        <f>VLOOKUP(A139,'3rd expert'!$A$1:$E$144,3,0)</f>
        <v>Properties</v>
      </c>
      <c r="E139">
        <f t="shared" si="17"/>
        <v>0</v>
      </c>
      <c r="F139">
        <f t="shared" si="18"/>
        <v>0</v>
      </c>
      <c r="G139">
        <f t="shared" si="19"/>
        <v>0</v>
      </c>
      <c r="H139">
        <f t="shared" si="20"/>
        <v>0</v>
      </c>
      <c r="I139">
        <f>IF(_xlfn.IFNA(VLOOKUP(A139,Operation_classifier!A:A,1,0),0)=A139,1,0)</f>
        <v>0</v>
      </c>
      <c r="J139">
        <f t="shared" si="21"/>
        <v>0</v>
      </c>
      <c r="K139">
        <f t="shared" si="22"/>
        <v>1</v>
      </c>
      <c r="L139">
        <f t="shared" si="23"/>
        <v>0</v>
      </c>
      <c r="M139">
        <f t="shared" si="24"/>
        <v>0</v>
      </c>
    </row>
    <row r="140" spans="1:13" x14ac:dyDescent="0.25">
      <c r="A140" t="s">
        <v>1158</v>
      </c>
      <c r="B140" t="str">
        <f>VLOOKUP(A140,'1st expert'!$A$1:$H$144,8,0)</f>
        <v>Conceptual</v>
      </c>
      <c r="C140" t="str">
        <f>VLOOKUP(A140,'2nd expert'!$A$1:$F$144,3,0)</f>
        <v>Properties</v>
      </c>
      <c r="D140" t="str">
        <f>VLOOKUP(A140,'3rd expert'!$A$1:$E$144,3,0)</f>
        <v>Properties</v>
      </c>
      <c r="E140">
        <f t="shared" si="17"/>
        <v>0</v>
      </c>
      <c r="F140">
        <f t="shared" si="18"/>
        <v>0</v>
      </c>
      <c r="G140">
        <f t="shared" si="19"/>
        <v>0</v>
      </c>
      <c r="H140">
        <f t="shared" si="20"/>
        <v>0</v>
      </c>
      <c r="I140">
        <f>IF(_xlfn.IFNA(VLOOKUP(A140,Operation_classifier!A:A,1,0),0)=A140,1,0)</f>
        <v>0</v>
      </c>
      <c r="J140">
        <f t="shared" si="21"/>
        <v>0</v>
      </c>
      <c r="K140">
        <f t="shared" si="22"/>
        <v>1</v>
      </c>
      <c r="L140">
        <f t="shared" si="23"/>
        <v>0</v>
      </c>
      <c r="M140">
        <f t="shared" si="24"/>
        <v>0</v>
      </c>
    </row>
    <row r="141" spans="1:13" x14ac:dyDescent="0.25">
      <c r="A141" t="s">
        <v>1159</v>
      </c>
      <c r="B141" t="str">
        <f>VLOOKUP(A141,'1st expert'!$A$1:$H$144,8,0)</f>
        <v>Conceptual</v>
      </c>
      <c r="C141" t="str">
        <f>VLOOKUP(A141,'2nd expert'!$A$1:$F$144,3,0)</f>
        <v>Properties</v>
      </c>
      <c r="D141" t="str">
        <f>VLOOKUP(A141,'3rd expert'!$A$1:$E$144,3,0)</f>
        <v>Operation</v>
      </c>
      <c r="E141">
        <f t="shared" si="17"/>
        <v>0</v>
      </c>
      <c r="F141">
        <f t="shared" si="18"/>
        <v>0</v>
      </c>
      <c r="G141">
        <f t="shared" si="19"/>
        <v>1</v>
      </c>
      <c r="H141">
        <f t="shared" si="20"/>
        <v>0</v>
      </c>
      <c r="I141">
        <f>IF(_xlfn.IFNA(VLOOKUP(A141,Operation_classifier!A:A,1,0),0)=A141,1,0)</f>
        <v>0</v>
      </c>
      <c r="J141">
        <f t="shared" si="21"/>
        <v>0</v>
      </c>
      <c r="K141">
        <f t="shared" si="22"/>
        <v>1</v>
      </c>
      <c r="L141">
        <f t="shared" si="23"/>
        <v>0</v>
      </c>
      <c r="M141">
        <f t="shared" si="24"/>
        <v>0</v>
      </c>
    </row>
    <row r="142" spans="1:13" x14ac:dyDescent="0.25">
      <c r="A142" t="s">
        <v>1160</v>
      </c>
      <c r="B142" t="str">
        <f>VLOOKUP(A142,'1st expert'!$A$1:$H$144,8,0)</f>
        <v>Conceptual</v>
      </c>
      <c r="C142" t="str">
        <f>VLOOKUP(A142,'2nd expert'!$A$1:$F$144,3,0)</f>
        <v>Conceptual</v>
      </c>
      <c r="D142" t="str">
        <f>VLOOKUP(A142,'3rd expert'!$A$1:$E$144,3,0)</f>
        <v>Properties</v>
      </c>
      <c r="E142">
        <f t="shared" si="17"/>
        <v>0</v>
      </c>
      <c r="F142">
        <f t="shared" si="18"/>
        <v>0</v>
      </c>
      <c r="G142">
        <f t="shared" si="19"/>
        <v>0</v>
      </c>
      <c r="H142">
        <f t="shared" si="20"/>
        <v>0</v>
      </c>
      <c r="I142">
        <f>IF(_xlfn.IFNA(VLOOKUP(A142,Operation_classifier!A:A,1,0),0)=A142,1,0)</f>
        <v>0</v>
      </c>
      <c r="J142">
        <f t="shared" si="21"/>
        <v>0</v>
      </c>
      <c r="K142">
        <f t="shared" si="22"/>
        <v>1</v>
      </c>
      <c r="L142">
        <f t="shared" si="23"/>
        <v>0</v>
      </c>
      <c r="M142">
        <f t="shared" si="24"/>
        <v>0</v>
      </c>
    </row>
    <row r="143" spans="1:13" x14ac:dyDescent="0.25">
      <c r="A143" t="s">
        <v>1161</v>
      </c>
      <c r="B143" t="str">
        <f>VLOOKUP(A143,'1st expert'!$A$1:$H$144,8,0)</f>
        <v>Conceptual</v>
      </c>
      <c r="C143" t="str">
        <f>VLOOKUP(A143,'2nd expert'!$A$1:$F$144,3,0)</f>
        <v>Properties</v>
      </c>
      <c r="D143" t="str">
        <f>VLOOKUP(A143,'3rd expert'!$A$1:$E$144,3,0)</f>
        <v>Properties</v>
      </c>
      <c r="E143">
        <f t="shared" si="17"/>
        <v>0</v>
      </c>
      <c r="F143">
        <f t="shared" si="18"/>
        <v>0</v>
      </c>
      <c r="G143">
        <f t="shared" si="19"/>
        <v>0</v>
      </c>
      <c r="H143">
        <f t="shared" si="20"/>
        <v>0</v>
      </c>
      <c r="I143">
        <f>IF(_xlfn.IFNA(VLOOKUP(A143,Operation_classifier!A:A,1,0),0)=A143,1,0)</f>
        <v>0</v>
      </c>
      <c r="J143">
        <f t="shared" si="21"/>
        <v>0</v>
      </c>
      <c r="K143">
        <f t="shared" si="22"/>
        <v>1</v>
      </c>
      <c r="L143">
        <f t="shared" si="23"/>
        <v>0</v>
      </c>
      <c r="M143">
        <f t="shared" si="24"/>
        <v>0</v>
      </c>
    </row>
    <row r="144" spans="1:13" x14ac:dyDescent="0.25">
      <c r="A144" t="s">
        <v>1162</v>
      </c>
      <c r="B144" t="str">
        <f>VLOOKUP(A144,'1st expert'!$A$1:$H$144,8,0)</f>
        <v>Conceptual</v>
      </c>
      <c r="C144" t="str">
        <f>VLOOKUP(A144,'2nd expert'!$A$1:$F$144,3,0)</f>
        <v>Conceptual</v>
      </c>
      <c r="D144" t="str">
        <f>VLOOKUP(A144,'3rd expert'!$A$1:$E$144,3,0)</f>
        <v>Properties</v>
      </c>
      <c r="E144">
        <f t="shared" si="17"/>
        <v>0</v>
      </c>
      <c r="F144">
        <f t="shared" si="18"/>
        <v>0</v>
      </c>
      <c r="G144">
        <f t="shared" si="19"/>
        <v>0</v>
      </c>
      <c r="H144">
        <f t="shared" si="20"/>
        <v>0</v>
      </c>
      <c r="I144">
        <f>IF(_xlfn.IFNA(VLOOKUP(A144,Operation_classifier!A:A,1,0),0)=A144,1,0)</f>
        <v>0</v>
      </c>
      <c r="J144">
        <f t="shared" si="21"/>
        <v>0</v>
      </c>
      <c r="K144">
        <f t="shared" si="22"/>
        <v>1</v>
      </c>
      <c r="L144">
        <f t="shared" si="23"/>
        <v>0</v>
      </c>
      <c r="M144">
        <f t="shared" si="24"/>
        <v>0</v>
      </c>
    </row>
  </sheetData>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622E2-CA23-412B-BCE6-1B8DAB53CDE2}">
  <sheetPr>
    <tabColor rgb="FF0070C0"/>
  </sheetPr>
  <dimension ref="A1:Q144"/>
  <sheetViews>
    <sheetView topLeftCell="B1" workbookViewId="0">
      <selection activeCell="R14" sqref="R14"/>
    </sheetView>
  </sheetViews>
  <sheetFormatPr defaultRowHeight="15.75" x14ac:dyDescent="0.25"/>
  <cols>
    <col min="1" max="1" width="69.125" bestFit="1" customWidth="1"/>
    <col min="2" max="2" width="12.5" bestFit="1" customWidth="1"/>
    <col min="3" max="3" width="18" bestFit="1" customWidth="1"/>
    <col min="4" max="4" width="15" bestFit="1" customWidth="1"/>
    <col min="5" max="5" width="14.625" bestFit="1" customWidth="1"/>
    <col min="6" max="6" width="15.125" bestFit="1" customWidth="1"/>
    <col min="7" max="7" width="14.75" bestFit="1" customWidth="1"/>
    <col min="8" max="8" width="14.125" bestFit="1" customWidth="1"/>
    <col min="9" max="9" width="15.375" bestFit="1" customWidth="1"/>
    <col min="10" max="10" width="3" bestFit="1" customWidth="1"/>
    <col min="11" max="11" width="3.25" bestFit="1" customWidth="1"/>
    <col min="12" max="12" width="2.875" bestFit="1" customWidth="1"/>
    <col min="13" max="13" width="3.125" bestFit="1" customWidth="1"/>
  </cols>
  <sheetData>
    <row r="1" spans="1:17" x14ac:dyDescent="0.25">
      <c r="A1" s="2" t="s">
        <v>0</v>
      </c>
      <c r="B1" s="2" t="s">
        <v>1178</v>
      </c>
      <c r="C1" s="2" t="s">
        <v>1179</v>
      </c>
      <c r="D1" s="2" t="s">
        <v>1180</v>
      </c>
      <c r="E1" s="2" t="s">
        <v>1181</v>
      </c>
      <c r="F1" s="2" t="s">
        <v>1182</v>
      </c>
      <c r="G1" s="2" t="s">
        <v>1183</v>
      </c>
      <c r="H1" s="3" t="s">
        <v>1176</v>
      </c>
      <c r="I1" s="3" t="s">
        <v>1177</v>
      </c>
      <c r="J1" s="3" t="s">
        <v>1028</v>
      </c>
      <c r="K1" s="3" t="s">
        <v>1029</v>
      </c>
      <c r="L1" s="3" t="s">
        <v>1030</v>
      </c>
      <c r="M1" s="3" t="s">
        <v>1031</v>
      </c>
      <c r="P1" t="s">
        <v>1028</v>
      </c>
      <c r="Q1">
        <f>SUM(J2:J144)</f>
        <v>1</v>
      </c>
    </row>
    <row r="2" spans="1:17" x14ac:dyDescent="0.25">
      <c r="A2" t="s">
        <v>1032</v>
      </c>
      <c r="B2" t="str">
        <f>VLOOKUP(A2,'1st expert'!$A$1:$H$144,8,0)</f>
        <v>Conceptual</v>
      </c>
      <c r="C2" t="str">
        <f>VLOOKUP(A2,'2nd expert'!$A$1:$F$144,3,0)</f>
        <v>Conceptual</v>
      </c>
      <c r="D2" t="str">
        <f>VLOOKUP(A2,'3rd expert'!$A$1:$E$144,3,0)</f>
        <v>Conceptual</v>
      </c>
      <c r="E2">
        <f>IF(OR(B2="Status",ISNUMBER(SEARCH("Status",B2))),1,0)</f>
        <v>0</v>
      </c>
      <c r="F2">
        <f t="shared" ref="F2:G2" si="0">IF(OR(C2="Status",ISNUMBER(SEARCH("Status",C2))),1,0)</f>
        <v>0</v>
      </c>
      <c r="G2">
        <f t="shared" si="0"/>
        <v>0</v>
      </c>
      <c r="H2">
        <f>IFERROR(MODE(E2:G2),MODE(E2,F2,G2,I2))</f>
        <v>0</v>
      </c>
      <c r="I2">
        <f>IF(_xlfn.IFNA(VLOOKUP(A2,Status_classifier!A:A,1,0),0)=A2,1,0)</f>
        <v>0</v>
      </c>
      <c r="J2">
        <f>IF(AND((H2=I2),(H2=1)),1,0)</f>
        <v>0</v>
      </c>
      <c r="K2">
        <f>IF(AND((H2=I2),(H2=0)),1,0)</f>
        <v>1</v>
      </c>
      <c r="L2">
        <f>IF(AND((H2&lt;&gt;I2),(I2=1)),1,0)</f>
        <v>0</v>
      </c>
      <c r="M2">
        <f>IF(AND((H2&lt;&gt;I2),(I2=0)),1,0)</f>
        <v>0</v>
      </c>
      <c r="P2" t="s">
        <v>1029</v>
      </c>
      <c r="Q2">
        <f>SUM(K2:K144)</f>
        <v>133</v>
      </c>
    </row>
    <row r="3" spans="1:17" x14ac:dyDescent="0.25">
      <c r="A3" t="s">
        <v>1033</v>
      </c>
      <c r="B3" t="str">
        <f>VLOOKUP(A3,'1st expert'!$A$1:$H$144,8,0)</f>
        <v>Conceptual</v>
      </c>
      <c r="C3" t="str">
        <f>VLOOKUP(A3,'2nd expert'!$A$1:$F$144,3,0)</f>
        <v>Conceptual</v>
      </c>
      <c r="D3" t="str">
        <f>VLOOKUP(A3,'3rd expert'!$A$1:$E$144,3,0)</f>
        <v>Conceptual</v>
      </c>
      <c r="E3">
        <f t="shared" ref="E3:E66" si="1">IF(OR(B3="Status",ISNUMBER(SEARCH("Status",B3))),1,0)</f>
        <v>0</v>
      </c>
      <c r="F3">
        <f t="shared" ref="F3:F66" si="2">IF(OR(C3="Status",ISNUMBER(SEARCH("Status",C3))),1,0)</f>
        <v>0</v>
      </c>
      <c r="G3">
        <f t="shared" ref="G3:G66" si="3">IF(OR(D3="Status",ISNUMBER(SEARCH("Status",D3))),1,0)</f>
        <v>0</v>
      </c>
      <c r="H3">
        <f t="shared" ref="H3:H66" si="4">IFERROR(MODE(E3:G3),MODE(E3,F3,G3,I3))</f>
        <v>0</v>
      </c>
      <c r="I3">
        <f>IF(_xlfn.IFNA(VLOOKUP(A3,Status_classifier!A:A,1,0),0)=A3,1,0)</f>
        <v>0</v>
      </c>
      <c r="J3">
        <f t="shared" ref="J3:J66" si="5">IF(AND((H3=I3),(H3=1)),1,0)</f>
        <v>0</v>
      </c>
      <c r="K3">
        <f t="shared" ref="K3:K66" si="6">IF(AND((H3=I3),(H3=0)),1,0)</f>
        <v>1</v>
      </c>
      <c r="L3">
        <f t="shared" ref="L3:L66" si="7">IF(AND((H3&lt;&gt;I3),(I3=1)),1,0)</f>
        <v>0</v>
      </c>
      <c r="M3">
        <f t="shared" ref="M3:M66" si="8">IF(AND((H3&lt;&gt;I3),(I3=0)),1,0)</f>
        <v>0</v>
      </c>
      <c r="P3" t="s">
        <v>1030</v>
      </c>
      <c r="Q3">
        <f>SUM(L2:L144)</f>
        <v>0</v>
      </c>
    </row>
    <row r="4" spans="1:17" x14ac:dyDescent="0.25">
      <c r="A4" t="s">
        <v>1034</v>
      </c>
      <c r="B4" t="str">
        <f>VLOOKUP(A4,'1st expert'!$A$1:$H$144,8,0)</f>
        <v>Conceptual</v>
      </c>
      <c r="C4" t="str">
        <f>VLOOKUP(A4,'2nd expert'!$A$1:$F$144,3,0)</f>
        <v>Conceptual</v>
      </c>
      <c r="D4" t="str">
        <f>VLOOKUP(A4,'3rd expert'!$A$1:$E$144,3,0)</f>
        <v>Conceptual</v>
      </c>
      <c r="E4">
        <f t="shared" si="1"/>
        <v>0</v>
      </c>
      <c r="F4">
        <f t="shared" si="2"/>
        <v>0</v>
      </c>
      <c r="G4">
        <f t="shared" si="3"/>
        <v>0</v>
      </c>
      <c r="H4">
        <f t="shared" si="4"/>
        <v>0</v>
      </c>
      <c r="I4">
        <f>IF(_xlfn.IFNA(VLOOKUP(A4,Status_classifier!A:A,1,0),0)=A4,1,0)</f>
        <v>0</v>
      </c>
      <c r="J4">
        <f t="shared" si="5"/>
        <v>0</v>
      </c>
      <c r="K4">
        <f t="shared" si="6"/>
        <v>1</v>
      </c>
      <c r="L4">
        <f t="shared" si="7"/>
        <v>0</v>
      </c>
      <c r="M4">
        <f t="shared" si="8"/>
        <v>0</v>
      </c>
      <c r="P4" t="s">
        <v>1031</v>
      </c>
      <c r="Q4">
        <f>SUM(M2:M144)</f>
        <v>9</v>
      </c>
    </row>
    <row r="5" spans="1:17" x14ac:dyDescent="0.25">
      <c r="A5" t="s">
        <v>1035</v>
      </c>
      <c r="B5" t="str">
        <f>VLOOKUP(A5,'1st expert'!$A$1:$H$144,8,0)</f>
        <v>Conceptual</v>
      </c>
      <c r="C5" t="str">
        <f>VLOOKUP(A5,'2nd expert'!$A$1:$F$144,3,0)</f>
        <v>Properties</v>
      </c>
      <c r="D5" t="str">
        <f>VLOOKUP(A5,'3rd expert'!$A$1:$E$144,3,0)</f>
        <v>Conceptual</v>
      </c>
      <c r="E5">
        <f t="shared" si="1"/>
        <v>0</v>
      </c>
      <c r="F5">
        <f t="shared" si="2"/>
        <v>0</v>
      </c>
      <c r="G5">
        <f t="shared" si="3"/>
        <v>0</v>
      </c>
      <c r="H5">
        <f t="shared" si="4"/>
        <v>0</v>
      </c>
      <c r="I5">
        <f>IF(_xlfn.IFNA(VLOOKUP(A5,Status_classifier!A:A,1,0),0)=A5,1,0)</f>
        <v>0</v>
      </c>
      <c r="J5">
        <f t="shared" si="5"/>
        <v>0</v>
      </c>
      <c r="K5">
        <f t="shared" si="6"/>
        <v>1</v>
      </c>
      <c r="L5">
        <f t="shared" si="7"/>
        <v>0</v>
      </c>
      <c r="M5">
        <f t="shared" si="8"/>
        <v>0</v>
      </c>
    </row>
    <row r="6" spans="1:17" x14ac:dyDescent="0.25">
      <c r="A6" t="s">
        <v>1036</v>
      </c>
      <c r="B6" t="str">
        <f>VLOOKUP(A6,'1st expert'!$A$1:$H$144,8,0)</f>
        <v>Conceptual</v>
      </c>
      <c r="C6" t="str">
        <f>VLOOKUP(A6,'2nd expert'!$A$1:$F$144,3,0)</f>
        <v>Properties</v>
      </c>
      <c r="D6" t="str">
        <f>VLOOKUP(A6,'3rd expert'!$A$1:$E$144,3,0)</f>
        <v>Conceptual</v>
      </c>
      <c r="E6">
        <f t="shared" si="1"/>
        <v>0</v>
      </c>
      <c r="F6">
        <f t="shared" si="2"/>
        <v>0</v>
      </c>
      <c r="G6">
        <f t="shared" si="3"/>
        <v>0</v>
      </c>
      <c r="H6">
        <f t="shared" si="4"/>
        <v>0</v>
      </c>
      <c r="I6">
        <f>IF(_xlfn.IFNA(VLOOKUP(A6,Status_classifier!A:A,1,0),0)=A6,1,0)</f>
        <v>0</v>
      </c>
      <c r="J6">
        <f t="shared" si="5"/>
        <v>0</v>
      </c>
      <c r="K6">
        <f t="shared" si="6"/>
        <v>1</v>
      </c>
      <c r="L6">
        <f t="shared" si="7"/>
        <v>0</v>
      </c>
      <c r="M6">
        <f t="shared" si="8"/>
        <v>0</v>
      </c>
      <c r="P6" t="s">
        <v>1038</v>
      </c>
      <c r="Q6" s="1">
        <f>+Q1/(Q1+Q3)</f>
        <v>1</v>
      </c>
    </row>
    <row r="7" spans="1:17" x14ac:dyDescent="0.25">
      <c r="A7" t="s">
        <v>1037</v>
      </c>
      <c r="B7" t="str">
        <f>VLOOKUP(A7,'1st expert'!$A$1:$H$144,8,0)</f>
        <v>Conceptual</v>
      </c>
      <c r="C7" t="str">
        <f>VLOOKUP(A7,'2nd expert'!$A$1:$F$144,3,0)</f>
        <v>Properties</v>
      </c>
      <c r="D7" t="str">
        <f>VLOOKUP(A7,'3rd expert'!$A$1:$E$144,3,0)</f>
        <v>Conceptual</v>
      </c>
      <c r="E7">
        <f t="shared" si="1"/>
        <v>0</v>
      </c>
      <c r="F7">
        <f t="shared" si="2"/>
        <v>0</v>
      </c>
      <c r="G7">
        <f t="shared" si="3"/>
        <v>0</v>
      </c>
      <c r="H7">
        <f t="shared" si="4"/>
        <v>0</v>
      </c>
      <c r="I7">
        <f>IF(_xlfn.IFNA(VLOOKUP(A7,Status_classifier!A:A,1,0),0)=A7,1,0)</f>
        <v>0</v>
      </c>
      <c r="J7">
        <f t="shared" si="5"/>
        <v>0</v>
      </c>
      <c r="K7">
        <f t="shared" si="6"/>
        <v>1</v>
      </c>
      <c r="L7">
        <f t="shared" si="7"/>
        <v>0</v>
      </c>
      <c r="M7">
        <f t="shared" si="8"/>
        <v>0</v>
      </c>
      <c r="P7" t="s">
        <v>1040</v>
      </c>
      <c r="Q7" s="1">
        <f>+Q1/(Q1+Q4)</f>
        <v>0.1</v>
      </c>
    </row>
    <row r="8" spans="1:17" x14ac:dyDescent="0.25">
      <c r="A8" t="s">
        <v>1039</v>
      </c>
      <c r="B8" t="str">
        <f>VLOOKUP(A8,'1st expert'!$A$1:$H$144,8,0)</f>
        <v>Operation</v>
      </c>
      <c r="C8" t="str">
        <f>VLOOKUP(A8,'2nd expert'!$A$1:$F$144,3,0)</f>
        <v>Operation</v>
      </c>
      <c r="D8" t="str">
        <f>VLOOKUP(A8,'3rd expert'!$A$1:$E$144,3,0)</f>
        <v>Operation</v>
      </c>
      <c r="E8">
        <f t="shared" si="1"/>
        <v>0</v>
      </c>
      <c r="F8">
        <f t="shared" si="2"/>
        <v>0</v>
      </c>
      <c r="G8">
        <f t="shared" si="3"/>
        <v>0</v>
      </c>
      <c r="H8">
        <f t="shared" si="4"/>
        <v>0</v>
      </c>
      <c r="I8">
        <f>IF(_xlfn.IFNA(VLOOKUP(A8,Status_classifier!A:A,1,0),0)=A8,1,0)</f>
        <v>0</v>
      </c>
      <c r="J8">
        <f t="shared" si="5"/>
        <v>0</v>
      </c>
      <c r="K8">
        <f t="shared" si="6"/>
        <v>1</v>
      </c>
      <c r="L8">
        <f t="shared" si="7"/>
        <v>0</v>
      </c>
      <c r="M8">
        <f t="shared" si="8"/>
        <v>0</v>
      </c>
      <c r="P8" t="s">
        <v>1042</v>
      </c>
      <c r="Q8" s="1">
        <f>2*((Q6*Q7)/(Q6+Q7))</f>
        <v>0.18181818181818182</v>
      </c>
    </row>
    <row r="9" spans="1:17" x14ac:dyDescent="0.25">
      <c r="A9" t="s">
        <v>1041</v>
      </c>
      <c r="B9" t="str">
        <f>VLOOKUP(A9,'1st expert'!$A$1:$H$144,8,0)</f>
        <v>Conceptual</v>
      </c>
      <c r="C9" t="str">
        <f>VLOOKUP(A9,'2nd expert'!$A$1:$F$144,3,0)</f>
        <v>Properties</v>
      </c>
      <c r="D9" t="str">
        <f>VLOOKUP(A9,'3rd expert'!$A$1:$E$144,3,0)</f>
        <v>Properties</v>
      </c>
      <c r="E9">
        <f t="shared" si="1"/>
        <v>0</v>
      </c>
      <c r="F9">
        <f t="shared" si="2"/>
        <v>0</v>
      </c>
      <c r="G9">
        <f t="shared" si="3"/>
        <v>0</v>
      </c>
      <c r="H9">
        <f t="shared" si="4"/>
        <v>0</v>
      </c>
      <c r="I9">
        <f>IF(_xlfn.IFNA(VLOOKUP(A9,Status_classifier!A:A,1,0),0)=A9,1,0)</f>
        <v>0</v>
      </c>
      <c r="J9">
        <f t="shared" si="5"/>
        <v>0</v>
      </c>
      <c r="K9">
        <f t="shared" si="6"/>
        <v>1</v>
      </c>
      <c r="L9">
        <f t="shared" si="7"/>
        <v>0</v>
      </c>
      <c r="M9">
        <f t="shared" si="8"/>
        <v>0</v>
      </c>
      <c r="Q9" s="1"/>
    </row>
    <row r="10" spans="1:17" x14ac:dyDescent="0.25">
      <c r="A10" t="s">
        <v>1039</v>
      </c>
      <c r="B10" t="str">
        <f>VLOOKUP(A10,'1st expert'!$A$1:$H$144,8,0)</f>
        <v>Operation</v>
      </c>
      <c r="C10" t="str">
        <f>VLOOKUP(A10,'2nd expert'!$A$1:$F$144,3,0)</f>
        <v>Operation</v>
      </c>
      <c r="D10" t="str">
        <f>VLOOKUP(A10,'3rd expert'!$A$1:$E$144,3,0)</f>
        <v>Operation</v>
      </c>
      <c r="E10">
        <f t="shared" si="1"/>
        <v>0</v>
      </c>
      <c r="F10">
        <f t="shared" si="2"/>
        <v>0</v>
      </c>
      <c r="G10">
        <f t="shared" si="3"/>
        <v>0</v>
      </c>
      <c r="H10">
        <f t="shared" si="4"/>
        <v>0</v>
      </c>
      <c r="I10">
        <f>IF(_xlfn.IFNA(VLOOKUP(A10,Status_classifier!A:A,1,0),0)=A10,1,0)</f>
        <v>0</v>
      </c>
      <c r="J10">
        <f t="shared" si="5"/>
        <v>0</v>
      </c>
      <c r="K10">
        <f t="shared" si="6"/>
        <v>1</v>
      </c>
      <c r="L10">
        <f t="shared" si="7"/>
        <v>0</v>
      </c>
      <c r="M10">
        <f t="shared" si="8"/>
        <v>0</v>
      </c>
    </row>
    <row r="11" spans="1:17" x14ac:dyDescent="0.25">
      <c r="A11" t="s">
        <v>1043</v>
      </c>
      <c r="B11" t="str">
        <f>VLOOKUP(A11,'1st expert'!$A$1:$H$144,8,0)</f>
        <v>Conceptual</v>
      </c>
      <c r="C11" t="str">
        <f>VLOOKUP(A11,'2nd expert'!$A$1:$F$144,3,0)</f>
        <v>Properties</v>
      </c>
      <c r="D11" t="str">
        <f>VLOOKUP(A11,'3rd expert'!$A$1:$E$144,3,0)</f>
        <v>Properties</v>
      </c>
      <c r="E11">
        <f t="shared" si="1"/>
        <v>0</v>
      </c>
      <c r="F11">
        <f t="shared" si="2"/>
        <v>0</v>
      </c>
      <c r="G11">
        <f t="shared" si="3"/>
        <v>0</v>
      </c>
      <c r="H11">
        <f t="shared" si="4"/>
        <v>0</v>
      </c>
      <c r="I11">
        <f>IF(_xlfn.IFNA(VLOOKUP(A11,Status_classifier!A:A,1,0),0)=A11,1,0)</f>
        <v>0</v>
      </c>
      <c r="J11">
        <f t="shared" si="5"/>
        <v>0</v>
      </c>
      <c r="K11">
        <f t="shared" si="6"/>
        <v>1</v>
      </c>
      <c r="L11">
        <f t="shared" si="7"/>
        <v>0</v>
      </c>
      <c r="M11">
        <f t="shared" si="8"/>
        <v>0</v>
      </c>
    </row>
    <row r="12" spans="1:17" x14ac:dyDescent="0.25">
      <c r="A12" t="s">
        <v>1044</v>
      </c>
      <c r="B12" t="str">
        <f>VLOOKUP(A12,'1st expert'!$A$1:$H$144,8,0)</f>
        <v>Conceptual</v>
      </c>
      <c r="C12" t="str">
        <f>VLOOKUP(A12,'2nd expert'!$A$1:$F$144,3,0)</f>
        <v>Properties</v>
      </c>
      <c r="D12" t="str">
        <f>VLOOKUP(A12,'3rd expert'!$A$1:$E$144,3,0)</f>
        <v>Operation</v>
      </c>
      <c r="E12">
        <f t="shared" si="1"/>
        <v>0</v>
      </c>
      <c r="F12">
        <f t="shared" si="2"/>
        <v>0</v>
      </c>
      <c r="G12">
        <f t="shared" si="3"/>
        <v>0</v>
      </c>
      <c r="H12">
        <f t="shared" si="4"/>
        <v>0</v>
      </c>
      <c r="I12">
        <f>IF(_xlfn.IFNA(VLOOKUP(A12,Status_classifier!A:A,1,0),0)=A12,1,0)</f>
        <v>0</v>
      </c>
      <c r="J12">
        <f t="shared" si="5"/>
        <v>0</v>
      </c>
      <c r="K12">
        <f t="shared" si="6"/>
        <v>1</v>
      </c>
      <c r="L12">
        <f t="shared" si="7"/>
        <v>0</v>
      </c>
      <c r="M12">
        <f t="shared" si="8"/>
        <v>0</v>
      </c>
    </row>
    <row r="13" spans="1:17" x14ac:dyDescent="0.25">
      <c r="A13" t="s">
        <v>1044</v>
      </c>
      <c r="B13" t="str">
        <f>VLOOKUP(A13,'1st expert'!$A$1:$H$144,8,0)</f>
        <v>Conceptual</v>
      </c>
      <c r="C13" t="str">
        <f>VLOOKUP(A13,'2nd expert'!$A$1:$F$144,3,0)</f>
        <v>Properties</v>
      </c>
      <c r="D13" t="str">
        <f>VLOOKUP(A13,'3rd expert'!$A$1:$E$144,3,0)</f>
        <v>Operation</v>
      </c>
      <c r="E13">
        <f t="shared" si="1"/>
        <v>0</v>
      </c>
      <c r="F13">
        <f t="shared" si="2"/>
        <v>0</v>
      </c>
      <c r="G13">
        <f t="shared" si="3"/>
        <v>0</v>
      </c>
      <c r="H13">
        <f t="shared" si="4"/>
        <v>0</v>
      </c>
      <c r="I13">
        <f>IF(_xlfn.IFNA(VLOOKUP(A13,Status_classifier!A:A,1,0),0)=A13,1,0)</f>
        <v>0</v>
      </c>
      <c r="J13">
        <f t="shared" si="5"/>
        <v>0</v>
      </c>
      <c r="K13">
        <f t="shared" si="6"/>
        <v>1</v>
      </c>
      <c r="L13">
        <f t="shared" si="7"/>
        <v>0</v>
      </c>
      <c r="M13">
        <f t="shared" si="8"/>
        <v>0</v>
      </c>
    </row>
    <row r="14" spans="1:17" x14ac:dyDescent="0.25">
      <c r="A14" t="s">
        <v>1045</v>
      </c>
      <c r="B14" t="str">
        <f>VLOOKUP(A14,'1st expert'!$A$1:$H$144,8,0)</f>
        <v>Operation</v>
      </c>
      <c r="C14" t="str">
        <f>VLOOKUP(A14,'2nd expert'!$A$1:$F$144,3,0)</f>
        <v>Operation</v>
      </c>
      <c r="D14" t="str">
        <f>VLOOKUP(A14,'3rd expert'!$A$1:$E$144,3,0)</f>
        <v>Conceptual</v>
      </c>
      <c r="E14">
        <f t="shared" si="1"/>
        <v>0</v>
      </c>
      <c r="F14">
        <f t="shared" si="2"/>
        <v>0</v>
      </c>
      <c r="G14">
        <f t="shared" si="3"/>
        <v>0</v>
      </c>
      <c r="H14">
        <f t="shared" si="4"/>
        <v>0</v>
      </c>
      <c r="I14">
        <f>IF(_xlfn.IFNA(VLOOKUP(A14,Status_classifier!A:A,1,0),0)=A14,1,0)</f>
        <v>0</v>
      </c>
      <c r="J14">
        <f t="shared" si="5"/>
        <v>0</v>
      </c>
      <c r="K14">
        <f t="shared" si="6"/>
        <v>1</v>
      </c>
      <c r="L14">
        <f t="shared" si="7"/>
        <v>0</v>
      </c>
      <c r="M14">
        <f t="shared" si="8"/>
        <v>0</v>
      </c>
    </row>
    <row r="15" spans="1:17" x14ac:dyDescent="0.25">
      <c r="A15" t="s">
        <v>1043</v>
      </c>
      <c r="B15" t="str">
        <f>VLOOKUP(A15,'1st expert'!$A$1:$H$144,8,0)</f>
        <v>Conceptual</v>
      </c>
      <c r="C15" t="str">
        <f>VLOOKUP(A15,'2nd expert'!$A$1:$F$144,3,0)</f>
        <v>Properties</v>
      </c>
      <c r="D15" t="str">
        <f>VLOOKUP(A15,'3rd expert'!$A$1:$E$144,3,0)</f>
        <v>Properties</v>
      </c>
      <c r="E15">
        <f t="shared" si="1"/>
        <v>0</v>
      </c>
      <c r="F15">
        <f t="shared" si="2"/>
        <v>0</v>
      </c>
      <c r="G15">
        <f t="shared" si="3"/>
        <v>0</v>
      </c>
      <c r="H15">
        <f t="shared" si="4"/>
        <v>0</v>
      </c>
      <c r="I15">
        <f>IF(_xlfn.IFNA(VLOOKUP(A15,Status_classifier!A:A,1,0),0)=A15,1,0)</f>
        <v>0</v>
      </c>
      <c r="J15">
        <f t="shared" si="5"/>
        <v>0</v>
      </c>
      <c r="K15">
        <f t="shared" si="6"/>
        <v>1</v>
      </c>
      <c r="L15">
        <f t="shared" si="7"/>
        <v>0</v>
      </c>
      <c r="M15">
        <f t="shared" si="8"/>
        <v>0</v>
      </c>
    </row>
    <row r="16" spans="1:17" x14ac:dyDescent="0.25">
      <c r="A16" t="s">
        <v>1046</v>
      </c>
      <c r="B16" t="str">
        <f>VLOOKUP(A16,'1st expert'!$A$1:$H$144,8,0)</f>
        <v>Conceptual</v>
      </c>
      <c r="C16" t="str">
        <f>VLOOKUP(A16,'2nd expert'!$A$1:$F$144,3,0)</f>
        <v>Properties</v>
      </c>
      <c r="D16" t="str">
        <f>VLOOKUP(A16,'3rd expert'!$A$1:$E$144,3,0)</f>
        <v>Properties</v>
      </c>
      <c r="E16">
        <f t="shared" si="1"/>
        <v>0</v>
      </c>
      <c r="F16">
        <f t="shared" si="2"/>
        <v>0</v>
      </c>
      <c r="G16">
        <f t="shared" si="3"/>
        <v>0</v>
      </c>
      <c r="H16">
        <f t="shared" si="4"/>
        <v>0</v>
      </c>
      <c r="I16">
        <f>IF(_xlfn.IFNA(VLOOKUP(A16,Status_classifier!A:A,1,0),0)=A16,1,0)</f>
        <v>0</v>
      </c>
      <c r="J16">
        <f t="shared" si="5"/>
        <v>0</v>
      </c>
      <c r="K16">
        <f t="shared" si="6"/>
        <v>1</v>
      </c>
      <c r="L16">
        <f t="shared" si="7"/>
        <v>0</v>
      </c>
      <c r="M16">
        <f t="shared" si="8"/>
        <v>0</v>
      </c>
    </row>
    <row r="17" spans="1:13" x14ac:dyDescent="0.25">
      <c r="A17" t="s">
        <v>1047</v>
      </c>
      <c r="B17" t="str">
        <f>VLOOKUP(A17,'1st expert'!$A$1:$H$144,8,0)</f>
        <v>Conceptual</v>
      </c>
      <c r="C17" t="str">
        <f>VLOOKUP(A17,'2nd expert'!$A$1:$F$144,3,0)</f>
        <v>Properties</v>
      </c>
      <c r="D17" t="str">
        <f>VLOOKUP(A17,'3rd expert'!$A$1:$E$144,3,0)</f>
        <v>Properties</v>
      </c>
      <c r="E17">
        <f t="shared" si="1"/>
        <v>0</v>
      </c>
      <c r="F17">
        <f t="shared" si="2"/>
        <v>0</v>
      </c>
      <c r="G17">
        <f t="shared" si="3"/>
        <v>0</v>
      </c>
      <c r="H17">
        <f t="shared" si="4"/>
        <v>0</v>
      </c>
      <c r="I17">
        <f>IF(_xlfn.IFNA(VLOOKUP(A17,Status_classifier!A:A,1,0),0)=A17,1,0)</f>
        <v>0</v>
      </c>
      <c r="J17">
        <f t="shared" si="5"/>
        <v>0</v>
      </c>
      <c r="K17">
        <f t="shared" si="6"/>
        <v>1</v>
      </c>
      <c r="L17">
        <f t="shared" si="7"/>
        <v>0</v>
      </c>
      <c r="M17">
        <f t="shared" si="8"/>
        <v>0</v>
      </c>
    </row>
    <row r="18" spans="1:13" x14ac:dyDescent="0.25">
      <c r="A18" t="s">
        <v>1048</v>
      </c>
      <c r="B18" t="str">
        <f>VLOOKUP(A18,'1st expert'!$A$1:$H$144,8,0)</f>
        <v>Conceptual</v>
      </c>
      <c r="C18" t="str">
        <f>VLOOKUP(A18,'2nd expert'!$A$1:$F$144,3,0)</f>
        <v>Properties</v>
      </c>
      <c r="D18" t="str">
        <f>VLOOKUP(A18,'3rd expert'!$A$1:$E$144,3,0)</f>
        <v>Conceptual</v>
      </c>
      <c r="E18">
        <f t="shared" si="1"/>
        <v>0</v>
      </c>
      <c r="F18">
        <f t="shared" si="2"/>
        <v>0</v>
      </c>
      <c r="G18">
        <f t="shared" si="3"/>
        <v>0</v>
      </c>
      <c r="H18">
        <f t="shared" si="4"/>
        <v>0</v>
      </c>
      <c r="I18">
        <f>IF(_xlfn.IFNA(VLOOKUP(A18,Status_classifier!A:A,1,0),0)=A18,1,0)</f>
        <v>0</v>
      </c>
      <c r="J18">
        <f t="shared" si="5"/>
        <v>0</v>
      </c>
      <c r="K18">
        <f t="shared" si="6"/>
        <v>1</v>
      </c>
      <c r="L18">
        <f t="shared" si="7"/>
        <v>0</v>
      </c>
      <c r="M18">
        <f t="shared" si="8"/>
        <v>0</v>
      </c>
    </row>
    <row r="19" spans="1:13" x14ac:dyDescent="0.25">
      <c r="A19" t="s">
        <v>1049</v>
      </c>
      <c r="B19" t="str">
        <f>VLOOKUP(A19,'1st expert'!$A$1:$H$144,8,0)</f>
        <v>Conceptual</v>
      </c>
      <c r="C19" t="str">
        <f>VLOOKUP(A19,'2nd expert'!$A$1:$F$144,3,0)</f>
        <v>Status</v>
      </c>
      <c r="D19" t="str">
        <f>VLOOKUP(A19,'3rd expert'!$A$1:$E$144,3,0)</f>
        <v>Properties</v>
      </c>
      <c r="E19">
        <f t="shared" si="1"/>
        <v>0</v>
      </c>
      <c r="F19">
        <f t="shared" si="2"/>
        <v>1</v>
      </c>
      <c r="G19">
        <f t="shared" si="3"/>
        <v>0</v>
      </c>
      <c r="H19">
        <f t="shared" si="4"/>
        <v>0</v>
      </c>
      <c r="I19">
        <f>IF(_xlfn.IFNA(VLOOKUP(A19,Status_classifier!A:A,1,0),0)=A19,1,0)</f>
        <v>0</v>
      </c>
      <c r="J19">
        <f t="shared" si="5"/>
        <v>0</v>
      </c>
      <c r="K19">
        <f t="shared" si="6"/>
        <v>1</v>
      </c>
      <c r="L19">
        <f t="shared" si="7"/>
        <v>0</v>
      </c>
      <c r="M19">
        <f t="shared" si="8"/>
        <v>0</v>
      </c>
    </row>
    <row r="20" spans="1:13" x14ac:dyDescent="0.25">
      <c r="A20" t="s">
        <v>1050</v>
      </c>
      <c r="B20" t="str">
        <f>VLOOKUP(A20,'1st expert'!$A$1:$H$144,8,0)</f>
        <v>Conceptual</v>
      </c>
      <c r="C20" t="str">
        <f>VLOOKUP(A20,'2nd expert'!$A$1:$F$144,3,0)</f>
        <v>Status</v>
      </c>
      <c r="D20" t="str">
        <f>VLOOKUP(A20,'3rd expert'!$A$1:$E$144,3,0)</f>
        <v>Results</v>
      </c>
      <c r="E20">
        <f t="shared" si="1"/>
        <v>0</v>
      </c>
      <c r="F20">
        <f t="shared" si="2"/>
        <v>1</v>
      </c>
      <c r="G20">
        <f t="shared" si="3"/>
        <v>0</v>
      </c>
      <c r="H20">
        <f t="shared" si="4"/>
        <v>0</v>
      </c>
      <c r="I20">
        <f>IF(_xlfn.IFNA(VLOOKUP(A20,Status_classifier!A:A,1,0),0)=A20,1,0)</f>
        <v>0</v>
      </c>
      <c r="J20">
        <f t="shared" si="5"/>
        <v>0</v>
      </c>
      <c r="K20">
        <f t="shared" si="6"/>
        <v>1</v>
      </c>
      <c r="L20">
        <f t="shared" si="7"/>
        <v>0</v>
      </c>
      <c r="M20">
        <f t="shared" si="8"/>
        <v>0</v>
      </c>
    </row>
    <row r="21" spans="1:13" x14ac:dyDescent="0.25">
      <c r="A21" t="s">
        <v>1050</v>
      </c>
      <c r="B21" t="str">
        <f>VLOOKUP(A21,'1st expert'!$A$1:$H$144,8,0)</f>
        <v>Conceptual</v>
      </c>
      <c r="C21" t="str">
        <f>VLOOKUP(A21,'2nd expert'!$A$1:$F$144,3,0)</f>
        <v>Status</v>
      </c>
      <c r="D21" t="str">
        <f>VLOOKUP(A21,'3rd expert'!$A$1:$E$144,3,0)</f>
        <v>Results</v>
      </c>
      <c r="E21">
        <f t="shared" si="1"/>
        <v>0</v>
      </c>
      <c r="F21">
        <f t="shared" si="2"/>
        <v>1</v>
      </c>
      <c r="G21">
        <f t="shared" si="3"/>
        <v>0</v>
      </c>
      <c r="H21">
        <f t="shared" si="4"/>
        <v>0</v>
      </c>
      <c r="I21">
        <f>IF(_xlfn.IFNA(VLOOKUP(A21,Status_classifier!A:A,1,0),0)=A21,1,0)</f>
        <v>0</v>
      </c>
      <c r="J21">
        <f t="shared" si="5"/>
        <v>0</v>
      </c>
      <c r="K21">
        <f t="shared" si="6"/>
        <v>1</v>
      </c>
      <c r="L21">
        <f t="shared" si="7"/>
        <v>0</v>
      </c>
      <c r="M21">
        <f t="shared" si="8"/>
        <v>0</v>
      </c>
    </row>
    <row r="22" spans="1:13" x14ac:dyDescent="0.25">
      <c r="A22" t="s">
        <v>1051</v>
      </c>
      <c r="B22" t="str">
        <f>VLOOKUP(A22,'1st expert'!$A$1:$H$144,8,0)</f>
        <v>Operation</v>
      </c>
      <c r="C22" t="str">
        <f>VLOOKUP(A22,'2nd expert'!$A$1:$F$144,3,0)</f>
        <v>Operation</v>
      </c>
      <c r="D22" t="str">
        <f>VLOOKUP(A22,'3rd expert'!$A$1:$E$144,3,0)</f>
        <v>Operation</v>
      </c>
      <c r="E22">
        <f t="shared" si="1"/>
        <v>0</v>
      </c>
      <c r="F22">
        <f t="shared" si="2"/>
        <v>0</v>
      </c>
      <c r="G22">
        <f t="shared" si="3"/>
        <v>0</v>
      </c>
      <c r="H22">
        <f t="shared" si="4"/>
        <v>0</v>
      </c>
      <c r="I22">
        <f>IF(_xlfn.IFNA(VLOOKUP(A22,Status_classifier!A:A,1,0),0)=A22,1,0)</f>
        <v>0</v>
      </c>
      <c r="J22">
        <f t="shared" si="5"/>
        <v>0</v>
      </c>
      <c r="K22">
        <f t="shared" si="6"/>
        <v>1</v>
      </c>
      <c r="L22">
        <f t="shared" si="7"/>
        <v>0</v>
      </c>
      <c r="M22">
        <f t="shared" si="8"/>
        <v>0</v>
      </c>
    </row>
    <row r="23" spans="1:13" x14ac:dyDescent="0.25">
      <c r="A23" t="s">
        <v>1052</v>
      </c>
      <c r="B23" t="str">
        <f>VLOOKUP(A23,'1st expert'!$A$1:$H$144,8,0)</f>
        <v>Conceptual</v>
      </c>
      <c r="C23" t="str">
        <f>VLOOKUP(A23,'2nd expert'!$A$1:$F$144,3,0)</f>
        <v>Properties</v>
      </c>
      <c r="D23" t="str">
        <f>VLOOKUP(A23,'3rd expert'!$A$1:$E$144,3,0)</f>
        <v>Conceptual</v>
      </c>
      <c r="E23">
        <f t="shared" si="1"/>
        <v>0</v>
      </c>
      <c r="F23">
        <f t="shared" si="2"/>
        <v>0</v>
      </c>
      <c r="G23">
        <f t="shared" si="3"/>
        <v>0</v>
      </c>
      <c r="H23">
        <f t="shared" si="4"/>
        <v>0</v>
      </c>
      <c r="I23">
        <f>IF(_xlfn.IFNA(VLOOKUP(A23,Status_classifier!A:A,1,0),0)=A23,1,0)</f>
        <v>0</v>
      </c>
      <c r="J23">
        <f t="shared" si="5"/>
        <v>0</v>
      </c>
      <c r="K23">
        <f t="shared" si="6"/>
        <v>1</v>
      </c>
      <c r="L23">
        <f t="shared" si="7"/>
        <v>0</v>
      </c>
      <c r="M23">
        <f t="shared" si="8"/>
        <v>0</v>
      </c>
    </row>
    <row r="24" spans="1:13" x14ac:dyDescent="0.25">
      <c r="A24" t="s">
        <v>1053</v>
      </c>
      <c r="B24" t="str">
        <f>VLOOKUP(A24,'1st expert'!$A$1:$H$144,8,0)</f>
        <v>Properties</v>
      </c>
      <c r="C24" t="str">
        <f>VLOOKUP(A24,'2nd expert'!$A$1:$F$144,3,0)</f>
        <v>Properties</v>
      </c>
      <c r="D24" t="str">
        <f>VLOOKUP(A24,'3rd expert'!$A$1:$E$144,3,0)</f>
        <v>Properties</v>
      </c>
      <c r="E24">
        <f t="shared" si="1"/>
        <v>0</v>
      </c>
      <c r="F24">
        <f t="shared" si="2"/>
        <v>0</v>
      </c>
      <c r="G24">
        <f t="shared" si="3"/>
        <v>0</v>
      </c>
      <c r="H24">
        <f t="shared" si="4"/>
        <v>0</v>
      </c>
      <c r="I24">
        <f>IF(_xlfn.IFNA(VLOOKUP(A24,Status_classifier!A:A,1,0),0)=A24,1,0)</f>
        <v>0</v>
      </c>
      <c r="J24">
        <f t="shared" si="5"/>
        <v>0</v>
      </c>
      <c r="K24">
        <f t="shared" si="6"/>
        <v>1</v>
      </c>
      <c r="L24">
        <f t="shared" si="7"/>
        <v>0</v>
      </c>
      <c r="M24">
        <f t="shared" si="8"/>
        <v>0</v>
      </c>
    </row>
    <row r="25" spans="1:13" x14ac:dyDescent="0.25">
      <c r="A25" t="s">
        <v>1054</v>
      </c>
      <c r="B25" t="str">
        <f>VLOOKUP(A25,'1st expert'!$A$1:$H$144,8,0)</f>
        <v>Conceptual</v>
      </c>
      <c r="C25" t="str">
        <f>VLOOKUP(A25,'2nd expert'!$A$1:$F$144,3,0)</f>
        <v>Properties</v>
      </c>
      <c r="D25" t="str">
        <f>VLOOKUP(A25,'3rd expert'!$A$1:$E$144,3,0)</f>
        <v>Conceptual</v>
      </c>
      <c r="E25">
        <f t="shared" si="1"/>
        <v>0</v>
      </c>
      <c r="F25">
        <f t="shared" si="2"/>
        <v>0</v>
      </c>
      <c r="G25">
        <f t="shared" si="3"/>
        <v>0</v>
      </c>
      <c r="H25">
        <f t="shared" si="4"/>
        <v>0</v>
      </c>
      <c r="I25">
        <f>IF(_xlfn.IFNA(VLOOKUP(A25,Status_classifier!A:A,1,0),0)=A25,1,0)</f>
        <v>0</v>
      </c>
      <c r="J25">
        <f t="shared" si="5"/>
        <v>0</v>
      </c>
      <c r="K25">
        <f t="shared" si="6"/>
        <v>1</v>
      </c>
      <c r="L25">
        <f t="shared" si="7"/>
        <v>0</v>
      </c>
      <c r="M25">
        <f t="shared" si="8"/>
        <v>0</v>
      </c>
    </row>
    <row r="26" spans="1:13" x14ac:dyDescent="0.25">
      <c r="A26" t="s">
        <v>1055</v>
      </c>
      <c r="B26" t="str">
        <f>VLOOKUP(A26,'1st expert'!$A$1:$H$144,8,0)</f>
        <v>Conceptual</v>
      </c>
      <c r="C26" t="str">
        <f>VLOOKUP(A26,'2nd expert'!$A$1:$F$144,3,0)</f>
        <v>Properties</v>
      </c>
      <c r="D26" t="str">
        <f>VLOOKUP(A26,'3rd expert'!$A$1:$E$144,3,0)</f>
        <v>Properties</v>
      </c>
      <c r="E26">
        <f t="shared" si="1"/>
        <v>0</v>
      </c>
      <c r="F26">
        <f t="shared" si="2"/>
        <v>0</v>
      </c>
      <c r="G26">
        <f t="shared" si="3"/>
        <v>0</v>
      </c>
      <c r="H26">
        <f t="shared" si="4"/>
        <v>0</v>
      </c>
      <c r="I26">
        <f>IF(_xlfn.IFNA(VLOOKUP(A26,Status_classifier!A:A,1,0),0)=A26,1,0)</f>
        <v>0</v>
      </c>
      <c r="J26">
        <f t="shared" si="5"/>
        <v>0</v>
      </c>
      <c r="K26">
        <f t="shared" si="6"/>
        <v>1</v>
      </c>
      <c r="L26">
        <f t="shared" si="7"/>
        <v>0</v>
      </c>
      <c r="M26">
        <f t="shared" si="8"/>
        <v>0</v>
      </c>
    </row>
    <row r="27" spans="1:13" x14ac:dyDescent="0.25">
      <c r="A27" t="s">
        <v>1056</v>
      </c>
      <c r="B27" t="str">
        <f>VLOOKUP(A27,'1st expert'!$A$1:$H$144,8,0)</f>
        <v>Properties</v>
      </c>
      <c r="C27" t="str">
        <f>VLOOKUP(A27,'2nd expert'!$A$1:$F$144,3,0)</f>
        <v>Properties</v>
      </c>
      <c r="D27" t="str">
        <f>VLOOKUP(A27,'3rd expert'!$A$1:$E$144,3,0)</f>
        <v>Properties</v>
      </c>
      <c r="E27">
        <f t="shared" si="1"/>
        <v>0</v>
      </c>
      <c r="F27">
        <f t="shared" si="2"/>
        <v>0</v>
      </c>
      <c r="G27">
        <f t="shared" si="3"/>
        <v>0</v>
      </c>
      <c r="H27">
        <f t="shared" si="4"/>
        <v>0</v>
      </c>
      <c r="I27">
        <f>IF(_xlfn.IFNA(VLOOKUP(A27,Status_classifier!A:A,1,0),0)=A27,1,0)</f>
        <v>0</v>
      </c>
      <c r="J27">
        <f t="shared" si="5"/>
        <v>0</v>
      </c>
      <c r="K27">
        <f t="shared" si="6"/>
        <v>1</v>
      </c>
      <c r="L27">
        <f t="shared" si="7"/>
        <v>0</v>
      </c>
      <c r="M27">
        <f t="shared" si="8"/>
        <v>0</v>
      </c>
    </row>
    <row r="28" spans="1:13" x14ac:dyDescent="0.25">
      <c r="A28" t="s">
        <v>1057</v>
      </c>
      <c r="B28" t="str">
        <f>VLOOKUP(A28,'1st expert'!$A$1:$H$144,8,0)</f>
        <v>Array; Results</v>
      </c>
      <c r="C28" t="str">
        <f>VLOOKUP(A28,'2nd expert'!$A$1:$F$144,3,0)</f>
        <v>Array;Results</v>
      </c>
      <c r="D28" t="str">
        <f>VLOOKUP(A28,'3rd expert'!$A$1:$E$144,3,0)</f>
        <v>Results</v>
      </c>
      <c r="E28">
        <f t="shared" si="1"/>
        <v>0</v>
      </c>
      <c r="F28">
        <f t="shared" si="2"/>
        <v>0</v>
      </c>
      <c r="G28">
        <f t="shared" si="3"/>
        <v>0</v>
      </c>
      <c r="H28">
        <f t="shared" si="4"/>
        <v>0</v>
      </c>
      <c r="I28">
        <f>IF(_xlfn.IFNA(VLOOKUP(A28,Status_classifier!A:A,1,0),0)=A28,1,0)</f>
        <v>0</v>
      </c>
      <c r="J28">
        <f t="shared" si="5"/>
        <v>0</v>
      </c>
      <c r="K28">
        <f t="shared" si="6"/>
        <v>1</v>
      </c>
      <c r="L28">
        <f t="shared" si="7"/>
        <v>0</v>
      </c>
      <c r="M28">
        <f t="shared" si="8"/>
        <v>0</v>
      </c>
    </row>
    <row r="29" spans="1:13" x14ac:dyDescent="0.25">
      <c r="A29" t="s">
        <v>1058</v>
      </c>
      <c r="B29" t="str">
        <f>VLOOKUP(A29,'1st expert'!$A$1:$H$144,8,0)</f>
        <v>Properties</v>
      </c>
      <c r="C29" t="str">
        <f>VLOOKUP(A29,'2nd expert'!$A$1:$F$144,3,0)</f>
        <v>Properties</v>
      </c>
      <c r="D29" t="str">
        <f>VLOOKUP(A29,'3rd expert'!$A$1:$E$144,3,0)</f>
        <v>Status</v>
      </c>
      <c r="E29">
        <f t="shared" si="1"/>
        <v>0</v>
      </c>
      <c r="F29">
        <f t="shared" si="2"/>
        <v>0</v>
      </c>
      <c r="G29">
        <f t="shared" si="3"/>
        <v>1</v>
      </c>
      <c r="H29">
        <f t="shared" si="4"/>
        <v>0</v>
      </c>
      <c r="I29">
        <f>IF(_xlfn.IFNA(VLOOKUP(A29,Status_classifier!A:A,1,0),0)=A29,1,0)</f>
        <v>0</v>
      </c>
      <c r="J29">
        <f t="shared" si="5"/>
        <v>0</v>
      </c>
      <c r="K29">
        <f t="shared" si="6"/>
        <v>1</v>
      </c>
      <c r="L29">
        <f t="shared" si="7"/>
        <v>0</v>
      </c>
      <c r="M29">
        <f t="shared" si="8"/>
        <v>0</v>
      </c>
    </row>
    <row r="30" spans="1:13" x14ac:dyDescent="0.25">
      <c r="A30" t="s">
        <v>1059</v>
      </c>
      <c r="B30" t="str">
        <f>VLOOKUP(A30,'1st expert'!$A$1:$H$144,8,0)</f>
        <v>Results</v>
      </c>
      <c r="C30" t="str">
        <f>VLOOKUP(A30,'2nd expert'!$A$1:$F$144,3,0)</f>
        <v>Result;Status</v>
      </c>
      <c r="D30" t="str">
        <f>VLOOKUP(A30,'3rd expert'!$A$1:$E$144,3,0)</f>
        <v>Results</v>
      </c>
      <c r="E30">
        <f t="shared" si="1"/>
        <v>0</v>
      </c>
      <c r="F30">
        <f t="shared" si="2"/>
        <v>1</v>
      </c>
      <c r="G30">
        <f t="shared" si="3"/>
        <v>0</v>
      </c>
      <c r="H30">
        <f t="shared" si="4"/>
        <v>0</v>
      </c>
      <c r="I30">
        <f>IF(_xlfn.IFNA(VLOOKUP(A30,Status_classifier!A:A,1,0),0)=A30,1,0)</f>
        <v>0</v>
      </c>
      <c r="J30">
        <f t="shared" si="5"/>
        <v>0</v>
      </c>
      <c r="K30">
        <f t="shared" si="6"/>
        <v>1</v>
      </c>
      <c r="L30">
        <f t="shared" si="7"/>
        <v>0</v>
      </c>
      <c r="M30">
        <f t="shared" si="8"/>
        <v>0</v>
      </c>
    </row>
    <row r="31" spans="1:13" x14ac:dyDescent="0.25">
      <c r="A31" t="s">
        <v>1060</v>
      </c>
      <c r="B31" t="str">
        <f>VLOOKUP(A31,'1st expert'!$A$1:$H$144,8,0)</f>
        <v>Conceptual</v>
      </c>
      <c r="C31" t="str">
        <f>VLOOKUP(A31,'2nd expert'!$A$1:$F$144,3,0)</f>
        <v>Array</v>
      </c>
      <c r="D31" t="str">
        <f>VLOOKUP(A31,'3rd expert'!$A$1:$E$144,3,0)</f>
        <v>Conceptual</v>
      </c>
      <c r="E31">
        <f t="shared" si="1"/>
        <v>0</v>
      </c>
      <c r="F31">
        <f t="shared" si="2"/>
        <v>0</v>
      </c>
      <c r="G31">
        <f t="shared" si="3"/>
        <v>0</v>
      </c>
      <c r="H31">
        <f t="shared" si="4"/>
        <v>0</v>
      </c>
      <c r="I31">
        <f>IF(_xlfn.IFNA(VLOOKUP(A31,Status_classifier!A:A,1,0),0)=A31,1,0)</f>
        <v>0</v>
      </c>
      <c r="J31">
        <f t="shared" si="5"/>
        <v>0</v>
      </c>
      <c r="K31">
        <f t="shared" si="6"/>
        <v>1</v>
      </c>
      <c r="L31">
        <f t="shared" si="7"/>
        <v>0</v>
      </c>
      <c r="M31">
        <f t="shared" si="8"/>
        <v>0</v>
      </c>
    </row>
    <row r="32" spans="1:13" x14ac:dyDescent="0.25">
      <c r="A32" t="s">
        <v>1061</v>
      </c>
      <c r="B32" t="str">
        <f>VLOOKUP(A32,'1st expert'!$A$1:$H$144,8,0)</f>
        <v>Conceptual</v>
      </c>
      <c r="C32" t="str">
        <f>VLOOKUP(A32,'2nd expert'!$A$1:$F$144,3,0)</f>
        <v>Properties</v>
      </c>
      <c r="D32" t="str">
        <f>VLOOKUP(A32,'3rd expert'!$A$1:$E$144,3,0)</f>
        <v>Conceptual</v>
      </c>
      <c r="E32">
        <f t="shared" si="1"/>
        <v>0</v>
      </c>
      <c r="F32">
        <f t="shared" si="2"/>
        <v>0</v>
      </c>
      <c r="G32">
        <f t="shared" si="3"/>
        <v>0</v>
      </c>
      <c r="H32">
        <f t="shared" si="4"/>
        <v>0</v>
      </c>
      <c r="I32">
        <f>IF(_xlfn.IFNA(VLOOKUP(A32,Status_classifier!A:A,1,0),0)=A32,1,0)</f>
        <v>0</v>
      </c>
      <c r="J32">
        <f t="shared" si="5"/>
        <v>0</v>
      </c>
      <c r="K32">
        <f t="shared" si="6"/>
        <v>1</v>
      </c>
      <c r="L32">
        <f t="shared" si="7"/>
        <v>0</v>
      </c>
      <c r="M32">
        <f t="shared" si="8"/>
        <v>0</v>
      </c>
    </row>
    <row r="33" spans="1:13" x14ac:dyDescent="0.25">
      <c r="A33" t="s">
        <v>1061</v>
      </c>
      <c r="B33" t="str">
        <f>VLOOKUP(A33,'1st expert'!$A$1:$H$144,8,0)</f>
        <v>Conceptual</v>
      </c>
      <c r="C33" t="str">
        <f>VLOOKUP(A33,'2nd expert'!$A$1:$F$144,3,0)</f>
        <v>Properties</v>
      </c>
      <c r="D33" t="str">
        <f>VLOOKUP(A33,'3rd expert'!$A$1:$E$144,3,0)</f>
        <v>Conceptual</v>
      </c>
      <c r="E33">
        <f t="shared" si="1"/>
        <v>0</v>
      </c>
      <c r="F33">
        <f t="shared" si="2"/>
        <v>0</v>
      </c>
      <c r="G33">
        <f t="shared" si="3"/>
        <v>0</v>
      </c>
      <c r="H33">
        <f t="shared" si="4"/>
        <v>0</v>
      </c>
      <c r="I33">
        <f>IF(_xlfn.IFNA(VLOOKUP(A33,Status_classifier!A:A,1,0),0)=A33,1,0)</f>
        <v>0</v>
      </c>
      <c r="J33">
        <f t="shared" si="5"/>
        <v>0</v>
      </c>
      <c r="K33">
        <f t="shared" si="6"/>
        <v>1</v>
      </c>
      <c r="L33">
        <f t="shared" si="7"/>
        <v>0</v>
      </c>
      <c r="M33">
        <f t="shared" si="8"/>
        <v>0</v>
      </c>
    </row>
    <row r="34" spans="1:13" x14ac:dyDescent="0.25">
      <c r="A34" t="s">
        <v>1062</v>
      </c>
      <c r="B34" t="str">
        <f>VLOOKUP(A34,'1st expert'!$A$1:$H$144,8,0)</f>
        <v>Conceptual</v>
      </c>
      <c r="C34" t="str">
        <f>VLOOKUP(A34,'2nd expert'!$A$1:$F$144,3,0)</f>
        <v>Properties</v>
      </c>
      <c r="D34" t="str">
        <f>VLOOKUP(A34,'3rd expert'!$A$1:$E$144,3,0)</f>
        <v>Conceptual</v>
      </c>
      <c r="E34">
        <f t="shared" si="1"/>
        <v>0</v>
      </c>
      <c r="F34">
        <f t="shared" si="2"/>
        <v>0</v>
      </c>
      <c r="G34">
        <f t="shared" si="3"/>
        <v>0</v>
      </c>
      <c r="H34">
        <f t="shared" si="4"/>
        <v>0</v>
      </c>
      <c r="I34">
        <f>IF(_xlfn.IFNA(VLOOKUP(A34,Status_classifier!A:A,1,0),0)=A34,1,0)</f>
        <v>0</v>
      </c>
      <c r="J34">
        <f t="shared" si="5"/>
        <v>0</v>
      </c>
      <c r="K34">
        <f t="shared" si="6"/>
        <v>1</v>
      </c>
      <c r="L34">
        <f t="shared" si="7"/>
        <v>0</v>
      </c>
      <c r="M34">
        <f t="shared" si="8"/>
        <v>0</v>
      </c>
    </row>
    <row r="35" spans="1:13" x14ac:dyDescent="0.25">
      <c r="A35" t="s">
        <v>1063</v>
      </c>
      <c r="B35" t="str">
        <f>VLOOKUP(A35,'1st expert'!$A$1:$H$144,8,0)</f>
        <v>Conceptual</v>
      </c>
      <c r="C35" t="str">
        <f>VLOOKUP(A35,'2nd expert'!$A$1:$F$144,3,0)</f>
        <v>Properties</v>
      </c>
      <c r="D35" t="str">
        <f>VLOOKUP(A35,'3rd expert'!$A$1:$E$144,3,0)</f>
        <v>Conceptual</v>
      </c>
      <c r="E35">
        <f t="shared" si="1"/>
        <v>0</v>
      </c>
      <c r="F35">
        <f t="shared" si="2"/>
        <v>0</v>
      </c>
      <c r="G35">
        <f t="shared" si="3"/>
        <v>0</v>
      </c>
      <c r="H35">
        <f t="shared" si="4"/>
        <v>0</v>
      </c>
      <c r="I35">
        <f>IF(_xlfn.IFNA(VLOOKUP(A35,Status_classifier!A:A,1,0),0)=A35,1,0)</f>
        <v>0</v>
      </c>
      <c r="J35">
        <f t="shared" si="5"/>
        <v>0</v>
      </c>
      <c r="K35">
        <f t="shared" si="6"/>
        <v>1</v>
      </c>
      <c r="L35">
        <f t="shared" si="7"/>
        <v>0</v>
      </c>
      <c r="M35">
        <f t="shared" si="8"/>
        <v>0</v>
      </c>
    </row>
    <row r="36" spans="1:13" x14ac:dyDescent="0.25">
      <c r="A36" t="s">
        <v>1064</v>
      </c>
      <c r="B36" t="str">
        <f>VLOOKUP(A36,'1st expert'!$A$1:$H$144,8,0)</f>
        <v>Array; Results</v>
      </c>
      <c r="C36" t="str">
        <f>VLOOKUP(A36,'2nd expert'!$A$1:$F$144,3,0)</f>
        <v>Array;Results</v>
      </c>
      <c r="D36" t="str">
        <f>VLOOKUP(A36,'3rd expert'!$A$1:$E$144,3,0)</f>
        <v>Results</v>
      </c>
      <c r="E36">
        <f t="shared" si="1"/>
        <v>0</v>
      </c>
      <c r="F36">
        <f t="shared" si="2"/>
        <v>0</v>
      </c>
      <c r="G36">
        <f t="shared" si="3"/>
        <v>0</v>
      </c>
      <c r="H36">
        <f t="shared" si="4"/>
        <v>0</v>
      </c>
      <c r="I36">
        <f>IF(_xlfn.IFNA(VLOOKUP(A36,Status_classifier!A:A,1,0),0)=A36,1,0)</f>
        <v>0</v>
      </c>
      <c r="J36">
        <f t="shared" si="5"/>
        <v>0</v>
      </c>
      <c r="K36">
        <f t="shared" si="6"/>
        <v>1</v>
      </c>
      <c r="L36">
        <f t="shared" si="7"/>
        <v>0</v>
      </c>
      <c r="M36">
        <f t="shared" si="8"/>
        <v>0</v>
      </c>
    </row>
    <row r="37" spans="1:13" x14ac:dyDescent="0.25">
      <c r="A37" t="s">
        <v>1059</v>
      </c>
      <c r="B37" t="str">
        <f>VLOOKUP(A37,'1st expert'!$A$1:$H$144,8,0)</f>
        <v>Results</v>
      </c>
      <c r="C37" t="str">
        <f>VLOOKUP(A37,'2nd expert'!$A$1:$F$144,3,0)</f>
        <v>Result;Status</v>
      </c>
      <c r="D37" t="str">
        <f>VLOOKUP(A37,'3rd expert'!$A$1:$E$144,3,0)</f>
        <v>Results</v>
      </c>
      <c r="E37">
        <f t="shared" si="1"/>
        <v>0</v>
      </c>
      <c r="F37">
        <f t="shared" si="2"/>
        <v>1</v>
      </c>
      <c r="G37">
        <f t="shared" si="3"/>
        <v>0</v>
      </c>
      <c r="H37">
        <f t="shared" si="4"/>
        <v>0</v>
      </c>
      <c r="I37">
        <f>IF(_xlfn.IFNA(VLOOKUP(A37,Status_classifier!A:A,1,0),0)=A37,1,0)</f>
        <v>0</v>
      </c>
      <c r="J37">
        <f t="shared" si="5"/>
        <v>0</v>
      </c>
      <c r="K37">
        <f t="shared" si="6"/>
        <v>1</v>
      </c>
      <c r="L37">
        <f t="shared" si="7"/>
        <v>0</v>
      </c>
      <c r="M37">
        <f t="shared" si="8"/>
        <v>0</v>
      </c>
    </row>
    <row r="38" spans="1:13" x14ac:dyDescent="0.25">
      <c r="A38" t="s">
        <v>1065</v>
      </c>
      <c r="B38" t="str">
        <f>VLOOKUP(A38,'1st expert'!$A$1:$H$144,8,0)</f>
        <v>Conceptual</v>
      </c>
      <c r="C38" t="str">
        <f>VLOOKUP(A38,'2nd expert'!$A$1:$F$144,3,0)</f>
        <v>Operation;Result</v>
      </c>
      <c r="D38" t="str">
        <f>VLOOKUP(A38,'3rd expert'!$A$1:$E$144,3,0)</f>
        <v>Results</v>
      </c>
      <c r="E38">
        <f t="shared" si="1"/>
        <v>0</v>
      </c>
      <c r="F38">
        <f t="shared" si="2"/>
        <v>0</v>
      </c>
      <c r="G38">
        <f t="shared" si="3"/>
        <v>0</v>
      </c>
      <c r="H38">
        <f t="shared" si="4"/>
        <v>0</v>
      </c>
      <c r="I38">
        <f>IF(_xlfn.IFNA(VLOOKUP(A38,Status_classifier!A:A,1,0),0)=A38,1,0)</f>
        <v>0</v>
      </c>
      <c r="J38">
        <f t="shared" si="5"/>
        <v>0</v>
      </c>
      <c r="K38">
        <f t="shared" si="6"/>
        <v>1</v>
      </c>
      <c r="L38">
        <f t="shared" si="7"/>
        <v>0</v>
      </c>
      <c r="M38">
        <f t="shared" si="8"/>
        <v>0</v>
      </c>
    </row>
    <row r="39" spans="1:13" x14ac:dyDescent="0.25">
      <c r="A39" t="s">
        <v>1066</v>
      </c>
      <c r="B39" t="str">
        <f>VLOOKUP(A39,'1st expert'!$A$1:$H$144,8,0)</f>
        <v>Conceptual</v>
      </c>
      <c r="C39" t="str">
        <f>VLOOKUP(A39,'2nd expert'!$A$1:$F$144,3,0)</f>
        <v>Conceptual</v>
      </c>
      <c r="D39" t="str">
        <f>VLOOKUP(A39,'3rd expert'!$A$1:$E$144,3,0)</f>
        <v>Conceptual</v>
      </c>
      <c r="E39">
        <f t="shared" si="1"/>
        <v>0</v>
      </c>
      <c r="F39">
        <f t="shared" si="2"/>
        <v>0</v>
      </c>
      <c r="G39">
        <f t="shared" si="3"/>
        <v>0</v>
      </c>
      <c r="H39">
        <f t="shared" si="4"/>
        <v>0</v>
      </c>
      <c r="I39">
        <f>IF(_xlfn.IFNA(VLOOKUP(A39,Status_classifier!A:A,1,0),0)=A39,1,0)</f>
        <v>0</v>
      </c>
      <c r="J39">
        <f t="shared" si="5"/>
        <v>0</v>
      </c>
      <c r="K39">
        <f t="shared" si="6"/>
        <v>1</v>
      </c>
      <c r="L39">
        <f t="shared" si="7"/>
        <v>0</v>
      </c>
      <c r="M39">
        <f t="shared" si="8"/>
        <v>0</v>
      </c>
    </row>
    <row r="40" spans="1:13" x14ac:dyDescent="0.25">
      <c r="A40" t="s">
        <v>1067</v>
      </c>
      <c r="B40" t="str">
        <f>VLOOKUP(A40,'1st expert'!$A$1:$H$144,8,0)</f>
        <v>Conceptual</v>
      </c>
      <c r="C40" t="str">
        <f>VLOOKUP(A40,'2nd expert'!$A$1:$F$144,3,0)</f>
        <v>Conceptual</v>
      </c>
      <c r="D40" t="str">
        <f>VLOOKUP(A40,'3rd expert'!$A$1:$E$144,3,0)</f>
        <v>Conceptual</v>
      </c>
      <c r="E40">
        <f t="shared" si="1"/>
        <v>0</v>
      </c>
      <c r="F40">
        <f t="shared" si="2"/>
        <v>0</v>
      </c>
      <c r="G40">
        <f t="shared" si="3"/>
        <v>0</v>
      </c>
      <c r="H40">
        <f t="shared" si="4"/>
        <v>0</v>
      </c>
      <c r="I40">
        <f>IF(_xlfn.IFNA(VLOOKUP(A40,Status_classifier!A:A,1,0),0)=A40,1,0)</f>
        <v>0</v>
      </c>
      <c r="J40">
        <f t="shared" si="5"/>
        <v>0</v>
      </c>
      <c r="K40">
        <f t="shared" si="6"/>
        <v>1</v>
      </c>
      <c r="L40">
        <f t="shared" si="7"/>
        <v>0</v>
      </c>
      <c r="M40">
        <f t="shared" si="8"/>
        <v>0</v>
      </c>
    </row>
    <row r="41" spans="1:13" x14ac:dyDescent="0.25">
      <c r="A41" t="s">
        <v>1068</v>
      </c>
      <c r="B41" t="str">
        <f>VLOOKUP(A41,'1st expert'!$A$1:$H$144,8,0)</f>
        <v>Array; Results</v>
      </c>
      <c r="C41" t="str">
        <f>VLOOKUP(A41,'2nd expert'!$A$1:$F$144,3,0)</f>
        <v>Array;Results</v>
      </c>
      <c r="D41" t="str">
        <f>VLOOKUP(A41,'3rd expert'!$A$1:$E$144,3,0)</f>
        <v>Results</v>
      </c>
      <c r="E41">
        <f t="shared" si="1"/>
        <v>0</v>
      </c>
      <c r="F41">
        <f t="shared" si="2"/>
        <v>0</v>
      </c>
      <c r="G41">
        <f t="shared" si="3"/>
        <v>0</v>
      </c>
      <c r="H41">
        <f t="shared" si="4"/>
        <v>0</v>
      </c>
      <c r="I41">
        <f>IF(_xlfn.IFNA(VLOOKUP(A41,Status_classifier!A:A,1,0),0)=A41,1,0)</f>
        <v>0</v>
      </c>
      <c r="J41">
        <f t="shared" si="5"/>
        <v>0</v>
      </c>
      <c r="K41">
        <f t="shared" si="6"/>
        <v>1</v>
      </c>
      <c r="L41">
        <f t="shared" si="7"/>
        <v>0</v>
      </c>
      <c r="M41">
        <f t="shared" si="8"/>
        <v>0</v>
      </c>
    </row>
    <row r="42" spans="1:13" x14ac:dyDescent="0.25">
      <c r="A42" t="s">
        <v>1069</v>
      </c>
      <c r="B42" t="str">
        <f>VLOOKUP(A42,'1st expert'!$A$1:$H$144,8,0)</f>
        <v>Conceptual</v>
      </c>
      <c r="C42" t="str">
        <f>VLOOKUP(A42,'2nd expert'!$A$1:$F$144,3,0)</f>
        <v>Conceptual</v>
      </c>
      <c r="D42" t="str">
        <f>VLOOKUP(A42,'3rd expert'!$A$1:$E$144,3,0)</f>
        <v>Conceptual</v>
      </c>
      <c r="E42">
        <f t="shared" si="1"/>
        <v>0</v>
      </c>
      <c r="F42">
        <f t="shared" si="2"/>
        <v>0</v>
      </c>
      <c r="G42">
        <f t="shared" si="3"/>
        <v>0</v>
      </c>
      <c r="H42">
        <f t="shared" si="4"/>
        <v>0</v>
      </c>
      <c r="I42">
        <f>IF(_xlfn.IFNA(VLOOKUP(A42,Status_classifier!A:A,1,0),0)=A42,1,0)</f>
        <v>0</v>
      </c>
      <c r="J42">
        <f t="shared" si="5"/>
        <v>0</v>
      </c>
      <c r="K42">
        <f t="shared" si="6"/>
        <v>1</v>
      </c>
      <c r="L42">
        <f t="shared" si="7"/>
        <v>0</v>
      </c>
      <c r="M42">
        <f t="shared" si="8"/>
        <v>0</v>
      </c>
    </row>
    <row r="43" spans="1:13" x14ac:dyDescent="0.25">
      <c r="A43" t="s">
        <v>1070</v>
      </c>
      <c r="B43" t="str">
        <f>VLOOKUP(A43,'1st expert'!$A$1:$H$144,8,0)</f>
        <v>Conceptual</v>
      </c>
      <c r="C43" t="str">
        <f>VLOOKUP(A43,'2nd expert'!$A$1:$F$144,3,0)</f>
        <v>Conceptual</v>
      </c>
      <c r="D43" t="str">
        <f>VLOOKUP(A43,'3rd expert'!$A$1:$E$144,3,0)</f>
        <v>Conceptual</v>
      </c>
      <c r="E43">
        <f t="shared" si="1"/>
        <v>0</v>
      </c>
      <c r="F43">
        <f t="shared" si="2"/>
        <v>0</v>
      </c>
      <c r="G43">
        <f t="shared" si="3"/>
        <v>0</v>
      </c>
      <c r="H43">
        <f t="shared" si="4"/>
        <v>0</v>
      </c>
      <c r="I43">
        <f>IF(_xlfn.IFNA(VLOOKUP(A43,Status_classifier!A:A,1,0),0)=A43,1,0)</f>
        <v>0</v>
      </c>
      <c r="J43">
        <f t="shared" si="5"/>
        <v>0</v>
      </c>
      <c r="K43">
        <f t="shared" si="6"/>
        <v>1</v>
      </c>
      <c r="L43">
        <f t="shared" si="7"/>
        <v>0</v>
      </c>
      <c r="M43">
        <f t="shared" si="8"/>
        <v>0</v>
      </c>
    </row>
    <row r="44" spans="1:13" x14ac:dyDescent="0.25">
      <c r="A44" t="s">
        <v>1071</v>
      </c>
      <c r="B44" t="str">
        <f>VLOOKUP(A44,'1st expert'!$A$1:$H$144,8,0)</f>
        <v>Conceptual</v>
      </c>
      <c r="C44" t="str">
        <f>VLOOKUP(A44,'2nd expert'!$A$1:$F$144,3,0)</f>
        <v>Conceptual</v>
      </c>
      <c r="D44" t="str">
        <f>VLOOKUP(A44,'3rd expert'!$A$1:$E$144,3,0)</f>
        <v>Conceptual</v>
      </c>
      <c r="E44">
        <f t="shared" si="1"/>
        <v>0</v>
      </c>
      <c r="F44">
        <f t="shared" si="2"/>
        <v>0</v>
      </c>
      <c r="G44">
        <f t="shared" si="3"/>
        <v>0</v>
      </c>
      <c r="H44">
        <f t="shared" si="4"/>
        <v>0</v>
      </c>
      <c r="I44">
        <f>IF(_xlfn.IFNA(VLOOKUP(A44,Status_classifier!A:A,1,0),0)=A44,1,0)</f>
        <v>0</v>
      </c>
      <c r="J44">
        <f t="shared" si="5"/>
        <v>0</v>
      </c>
      <c r="K44">
        <f t="shared" si="6"/>
        <v>1</v>
      </c>
      <c r="L44">
        <f t="shared" si="7"/>
        <v>0</v>
      </c>
      <c r="M44">
        <f t="shared" si="8"/>
        <v>0</v>
      </c>
    </row>
    <row r="45" spans="1:13" x14ac:dyDescent="0.25">
      <c r="A45" t="s">
        <v>1072</v>
      </c>
      <c r="B45" t="str">
        <f>VLOOKUP(A45,'1st expert'!$A$1:$H$144,8,0)</f>
        <v>Status</v>
      </c>
      <c r="C45" t="str">
        <f>VLOOKUP(A45,'2nd expert'!$A$1:$F$144,3,0)</f>
        <v>Result</v>
      </c>
      <c r="D45" t="str">
        <f>VLOOKUP(A45,'3rd expert'!$A$1:$E$144,3,0)</f>
        <v>Results</v>
      </c>
      <c r="E45">
        <f t="shared" si="1"/>
        <v>1</v>
      </c>
      <c r="F45">
        <f t="shared" si="2"/>
        <v>0</v>
      </c>
      <c r="G45">
        <f t="shared" si="3"/>
        <v>0</v>
      </c>
      <c r="H45">
        <f t="shared" si="4"/>
        <v>0</v>
      </c>
      <c r="I45">
        <f>IF(_xlfn.IFNA(VLOOKUP(A45,Status_classifier!A:A,1,0),0)=A45,1,0)</f>
        <v>0</v>
      </c>
      <c r="J45">
        <f t="shared" si="5"/>
        <v>0</v>
      </c>
      <c r="K45">
        <f t="shared" si="6"/>
        <v>1</v>
      </c>
      <c r="L45">
        <f t="shared" si="7"/>
        <v>0</v>
      </c>
      <c r="M45">
        <f t="shared" si="8"/>
        <v>0</v>
      </c>
    </row>
    <row r="46" spans="1:13" x14ac:dyDescent="0.25">
      <c r="A46" t="s">
        <v>1073</v>
      </c>
      <c r="B46" t="str">
        <f>VLOOKUP(A46,'1st expert'!$A$1:$H$144,8,0)</f>
        <v>Conceptual</v>
      </c>
      <c r="C46" t="str">
        <f>VLOOKUP(A46,'2nd expert'!$A$1:$F$144,3,0)</f>
        <v>Conceptual</v>
      </c>
      <c r="D46" t="str">
        <f>VLOOKUP(A46,'3rd expert'!$A$1:$E$144,3,0)</f>
        <v>Conceptual</v>
      </c>
      <c r="E46">
        <f t="shared" si="1"/>
        <v>0</v>
      </c>
      <c r="F46">
        <f t="shared" si="2"/>
        <v>0</v>
      </c>
      <c r="G46">
        <f t="shared" si="3"/>
        <v>0</v>
      </c>
      <c r="H46">
        <f t="shared" si="4"/>
        <v>0</v>
      </c>
      <c r="I46">
        <f>IF(_xlfn.IFNA(VLOOKUP(A46,Status_classifier!A:A,1,0),0)=A46,1,0)</f>
        <v>0</v>
      </c>
      <c r="J46">
        <f t="shared" si="5"/>
        <v>0</v>
      </c>
      <c r="K46">
        <f t="shared" si="6"/>
        <v>1</v>
      </c>
      <c r="L46">
        <f t="shared" si="7"/>
        <v>0</v>
      </c>
      <c r="M46">
        <f t="shared" si="8"/>
        <v>0</v>
      </c>
    </row>
    <row r="47" spans="1:13" x14ac:dyDescent="0.25">
      <c r="A47" t="s">
        <v>1074</v>
      </c>
      <c r="B47" t="str">
        <f>VLOOKUP(A47,'1st expert'!$A$1:$H$144,8,0)</f>
        <v>Conceptual</v>
      </c>
      <c r="C47" t="str">
        <f>VLOOKUP(A47,'2nd expert'!$A$1:$F$144,3,0)</f>
        <v>Operation</v>
      </c>
      <c r="D47" t="str">
        <f>VLOOKUP(A47,'3rd expert'!$A$1:$E$144,3,0)</f>
        <v>Conceptual</v>
      </c>
      <c r="E47">
        <f t="shared" si="1"/>
        <v>0</v>
      </c>
      <c r="F47">
        <f t="shared" si="2"/>
        <v>0</v>
      </c>
      <c r="G47">
        <f t="shared" si="3"/>
        <v>0</v>
      </c>
      <c r="H47">
        <f t="shared" si="4"/>
        <v>0</v>
      </c>
      <c r="I47">
        <f>IF(_xlfn.IFNA(VLOOKUP(A47,Status_classifier!A:A,1,0),0)=A47,1,0)</f>
        <v>0</v>
      </c>
      <c r="J47">
        <f t="shared" si="5"/>
        <v>0</v>
      </c>
      <c r="K47">
        <f t="shared" si="6"/>
        <v>1</v>
      </c>
      <c r="L47">
        <f t="shared" si="7"/>
        <v>0</v>
      </c>
      <c r="M47">
        <f t="shared" si="8"/>
        <v>0</v>
      </c>
    </row>
    <row r="48" spans="1:13" x14ac:dyDescent="0.25">
      <c r="A48" t="s">
        <v>1075</v>
      </c>
      <c r="B48" t="str">
        <f>VLOOKUP(A48,'1st expert'!$A$1:$H$144,8,0)</f>
        <v>Conceptual</v>
      </c>
      <c r="C48" t="str">
        <f>VLOOKUP(A48,'2nd expert'!$A$1:$F$144,3,0)</f>
        <v>Array;Properties</v>
      </c>
      <c r="D48" t="str">
        <f>VLOOKUP(A48,'3rd expert'!$A$1:$E$144,3,0)</f>
        <v>Array</v>
      </c>
      <c r="E48">
        <f t="shared" si="1"/>
        <v>0</v>
      </c>
      <c r="F48">
        <f t="shared" si="2"/>
        <v>0</v>
      </c>
      <c r="G48">
        <f t="shared" si="3"/>
        <v>0</v>
      </c>
      <c r="H48">
        <f t="shared" si="4"/>
        <v>0</v>
      </c>
      <c r="I48">
        <f>IF(_xlfn.IFNA(VLOOKUP(A48,Status_classifier!A:A,1,0),0)=A48,1,0)</f>
        <v>0</v>
      </c>
      <c r="J48">
        <f t="shared" si="5"/>
        <v>0</v>
      </c>
      <c r="K48">
        <f t="shared" si="6"/>
        <v>1</v>
      </c>
      <c r="L48">
        <f t="shared" si="7"/>
        <v>0</v>
      </c>
      <c r="M48">
        <f t="shared" si="8"/>
        <v>0</v>
      </c>
    </row>
    <row r="49" spans="1:13" x14ac:dyDescent="0.25">
      <c r="A49" t="s">
        <v>1076</v>
      </c>
      <c r="B49" t="str">
        <f>VLOOKUP(A49,'1st expert'!$A$1:$H$144,8,0)</f>
        <v>Array</v>
      </c>
      <c r="C49" t="str">
        <f>VLOOKUP(A49,'2nd expert'!$A$1:$F$144,3,0)</f>
        <v>Conceptual</v>
      </c>
      <c r="D49" t="str">
        <f>VLOOKUP(A49,'3rd expert'!$A$1:$E$144,3,0)</f>
        <v>Conceptual</v>
      </c>
      <c r="E49">
        <f t="shared" si="1"/>
        <v>0</v>
      </c>
      <c r="F49">
        <f t="shared" si="2"/>
        <v>0</v>
      </c>
      <c r="G49">
        <f t="shared" si="3"/>
        <v>0</v>
      </c>
      <c r="H49">
        <f t="shared" si="4"/>
        <v>0</v>
      </c>
      <c r="I49">
        <f>IF(_xlfn.IFNA(VLOOKUP(A49,Status_classifier!A:A,1,0),0)=A49,1,0)</f>
        <v>0</v>
      </c>
      <c r="J49">
        <f t="shared" si="5"/>
        <v>0</v>
      </c>
      <c r="K49">
        <f t="shared" si="6"/>
        <v>1</v>
      </c>
      <c r="L49">
        <f t="shared" si="7"/>
        <v>0</v>
      </c>
      <c r="M49">
        <f t="shared" si="8"/>
        <v>0</v>
      </c>
    </row>
    <row r="50" spans="1:13" x14ac:dyDescent="0.25">
      <c r="A50" t="s">
        <v>1077</v>
      </c>
      <c r="B50" t="str">
        <f>VLOOKUP(A50,'1st expert'!$A$1:$H$144,8,0)</f>
        <v>Conceptual</v>
      </c>
      <c r="C50" t="str">
        <f>VLOOKUP(A50,'2nd expert'!$A$1:$F$144,3,0)</f>
        <v>Properties</v>
      </c>
      <c r="D50" t="str">
        <f>VLOOKUP(A50,'3rd expert'!$A$1:$E$144,3,0)</f>
        <v>Conceptual</v>
      </c>
      <c r="E50">
        <f t="shared" si="1"/>
        <v>0</v>
      </c>
      <c r="F50">
        <f t="shared" si="2"/>
        <v>0</v>
      </c>
      <c r="G50">
        <f t="shared" si="3"/>
        <v>0</v>
      </c>
      <c r="H50">
        <f t="shared" si="4"/>
        <v>0</v>
      </c>
      <c r="I50">
        <f>IF(_xlfn.IFNA(VLOOKUP(A50,Status_classifier!A:A,1,0),0)=A50,1,0)</f>
        <v>0</v>
      </c>
      <c r="J50">
        <f t="shared" si="5"/>
        <v>0</v>
      </c>
      <c r="K50">
        <f t="shared" si="6"/>
        <v>1</v>
      </c>
      <c r="L50">
        <f t="shared" si="7"/>
        <v>0</v>
      </c>
      <c r="M50">
        <f t="shared" si="8"/>
        <v>0</v>
      </c>
    </row>
    <row r="51" spans="1:13" x14ac:dyDescent="0.25">
      <c r="A51" t="s">
        <v>1078</v>
      </c>
      <c r="B51" t="str">
        <f>VLOOKUP(A51,'1st expert'!$A$1:$H$144,8,0)</f>
        <v>Conceptual</v>
      </c>
      <c r="C51" t="str">
        <f>VLOOKUP(A51,'2nd expert'!$A$1:$F$144,3,0)</f>
        <v>Properties</v>
      </c>
      <c r="D51" t="str">
        <f>VLOOKUP(A51,'3rd expert'!$A$1:$E$144,3,0)</f>
        <v>Conceptual</v>
      </c>
      <c r="E51">
        <f t="shared" si="1"/>
        <v>0</v>
      </c>
      <c r="F51">
        <f t="shared" si="2"/>
        <v>0</v>
      </c>
      <c r="G51">
        <f t="shared" si="3"/>
        <v>0</v>
      </c>
      <c r="H51">
        <f t="shared" si="4"/>
        <v>0</v>
      </c>
      <c r="I51">
        <f>IF(_xlfn.IFNA(VLOOKUP(A51,Status_classifier!A:A,1,0),0)=A51,1,0)</f>
        <v>0</v>
      </c>
      <c r="J51">
        <f t="shared" si="5"/>
        <v>0</v>
      </c>
      <c r="K51">
        <f t="shared" si="6"/>
        <v>1</v>
      </c>
      <c r="L51">
        <f t="shared" si="7"/>
        <v>0</v>
      </c>
      <c r="M51">
        <f t="shared" si="8"/>
        <v>0</v>
      </c>
    </row>
    <row r="52" spans="1:13" x14ac:dyDescent="0.25">
      <c r="A52" t="s">
        <v>1079</v>
      </c>
      <c r="B52" t="str">
        <f>VLOOKUP(A52,'1st expert'!$A$1:$H$144,8,0)</f>
        <v>Properties</v>
      </c>
      <c r="C52" t="str">
        <f>VLOOKUP(A52,'2nd expert'!$A$1:$F$144,3,0)</f>
        <v>Properties</v>
      </c>
      <c r="D52" t="str">
        <f>VLOOKUP(A52,'3rd expert'!$A$1:$E$144,3,0)</f>
        <v>Properties</v>
      </c>
      <c r="E52">
        <f t="shared" si="1"/>
        <v>0</v>
      </c>
      <c r="F52">
        <f t="shared" si="2"/>
        <v>0</v>
      </c>
      <c r="G52">
        <f t="shared" si="3"/>
        <v>0</v>
      </c>
      <c r="H52">
        <f t="shared" si="4"/>
        <v>0</v>
      </c>
      <c r="I52">
        <f>IF(_xlfn.IFNA(VLOOKUP(A52,Status_classifier!A:A,1,0),0)=A52,1,0)</f>
        <v>0</v>
      </c>
      <c r="J52">
        <f t="shared" si="5"/>
        <v>0</v>
      </c>
      <c r="K52">
        <f t="shared" si="6"/>
        <v>1</v>
      </c>
      <c r="L52">
        <f t="shared" si="7"/>
        <v>0</v>
      </c>
      <c r="M52">
        <f t="shared" si="8"/>
        <v>0</v>
      </c>
    </row>
    <row r="53" spans="1:13" x14ac:dyDescent="0.25">
      <c r="A53" t="s">
        <v>1080</v>
      </c>
      <c r="B53" t="str">
        <f>VLOOKUP(A53,'1st expert'!$A$1:$H$144,8,0)</f>
        <v>Conceptual</v>
      </c>
      <c r="C53" t="str">
        <f>VLOOKUP(A53,'2nd expert'!$A$1:$F$144,3,0)</f>
        <v>Properties</v>
      </c>
      <c r="D53" t="str">
        <f>VLOOKUP(A53,'3rd expert'!$A$1:$E$144,3,0)</f>
        <v>Conceptual</v>
      </c>
      <c r="E53">
        <f t="shared" si="1"/>
        <v>0</v>
      </c>
      <c r="F53">
        <f t="shared" si="2"/>
        <v>0</v>
      </c>
      <c r="G53">
        <f t="shared" si="3"/>
        <v>0</v>
      </c>
      <c r="H53">
        <f t="shared" si="4"/>
        <v>0</v>
      </c>
      <c r="I53">
        <f>IF(_xlfn.IFNA(VLOOKUP(A53,Status_classifier!A:A,1,0),0)=A53,1,0)</f>
        <v>0</v>
      </c>
      <c r="J53">
        <f t="shared" si="5"/>
        <v>0</v>
      </c>
      <c r="K53">
        <f t="shared" si="6"/>
        <v>1</v>
      </c>
      <c r="L53">
        <f t="shared" si="7"/>
        <v>0</v>
      </c>
      <c r="M53">
        <f t="shared" si="8"/>
        <v>0</v>
      </c>
    </row>
    <row r="54" spans="1:13" x14ac:dyDescent="0.25">
      <c r="A54" t="s">
        <v>1081</v>
      </c>
      <c r="B54" t="str">
        <f>VLOOKUP(A54,'1st expert'!$A$1:$H$144,8,0)</f>
        <v>Conceptual</v>
      </c>
      <c r="C54" t="str">
        <f>VLOOKUP(A54,'2nd expert'!$A$1:$F$144,3,0)</f>
        <v>Properties</v>
      </c>
      <c r="D54" t="str">
        <f>VLOOKUP(A54,'3rd expert'!$A$1:$E$144,3,0)</f>
        <v>Conceptual</v>
      </c>
      <c r="E54">
        <f t="shared" si="1"/>
        <v>0</v>
      </c>
      <c r="F54">
        <f t="shared" si="2"/>
        <v>0</v>
      </c>
      <c r="G54">
        <f t="shared" si="3"/>
        <v>0</v>
      </c>
      <c r="H54">
        <f t="shared" si="4"/>
        <v>0</v>
      </c>
      <c r="I54">
        <f>IF(_xlfn.IFNA(VLOOKUP(A54,Status_classifier!A:A,1,0),0)=A54,1,0)</f>
        <v>0</v>
      </c>
      <c r="J54">
        <f t="shared" si="5"/>
        <v>0</v>
      </c>
      <c r="K54">
        <f t="shared" si="6"/>
        <v>1</v>
      </c>
      <c r="L54">
        <f t="shared" si="7"/>
        <v>0</v>
      </c>
      <c r="M54">
        <f t="shared" si="8"/>
        <v>0</v>
      </c>
    </row>
    <row r="55" spans="1:13" x14ac:dyDescent="0.25">
      <c r="A55" t="s">
        <v>1082</v>
      </c>
      <c r="B55" t="str">
        <f>VLOOKUP(A55,'1st expert'!$A$1:$H$144,8,0)</f>
        <v>Conceptual</v>
      </c>
      <c r="C55" t="str">
        <f>VLOOKUP(A55,'2nd expert'!$A$1:$F$144,3,0)</f>
        <v>Array;Properties</v>
      </c>
      <c r="D55" t="str">
        <f>VLOOKUP(A55,'3rd expert'!$A$1:$E$144,3,0)</f>
        <v>Properties ; Array</v>
      </c>
      <c r="E55">
        <f t="shared" si="1"/>
        <v>0</v>
      </c>
      <c r="F55">
        <f t="shared" si="2"/>
        <v>0</v>
      </c>
      <c r="G55">
        <f t="shared" si="3"/>
        <v>0</v>
      </c>
      <c r="H55">
        <f t="shared" si="4"/>
        <v>0</v>
      </c>
      <c r="I55">
        <f>IF(_xlfn.IFNA(VLOOKUP(A55,Status_classifier!A:A,1,0),0)=A55,1,0)</f>
        <v>0</v>
      </c>
      <c r="J55">
        <f t="shared" si="5"/>
        <v>0</v>
      </c>
      <c r="K55">
        <f t="shared" si="6"/>
        <v>1</v>
      </c>
      <c r="L55">
        <f t="shared" si="7"/>
        <v>0</v>
      </c>
      <c r="M55">
        <f t="shared" si="8"/>
        <v>0</v>
      </c>
    </row>
    <row r="56" spans="1:13" x14ac:dyDescent="0.25">
      <c r="A56" t="s">
        <v>1080</v>
      </c>
      <c r="B56" t="str">
        <f>VLOOKUP(A56,'1st expert'!$A$1:$H$144,8,0)</f>
        <v>Conceptual</v>
      </c>
      <c r="C56" t="str">
        <f>VLOOKUP(A56,'2nd expert'!$A$1:$F$144,3,0)</f>
        <v>Properties</v>
      </c>
      <c r="D56" t="str">
        <f>VLOOKUP(A56,'3rd expert'!$A$1:$E$144,3,0)</f>
        <v>Conceptual</v>
      </c>
      <c r="E56">
        <f t="shared" si="1"/>
        <v>0</v>
      </c>
      <c r="F56">
        <f t="shared" si="2"/>
        <v>0</v>
      </c>
      <c r="G56">
        <f t="shared" si="3"/>
        <v>0</v>
      </c>
      <c r="H56">
        <f t="shared" si="4"/>
        <v>0</v>
      </c>
      <c r="I56">
        <f>IF(_xlfn.IFNA(VLOOKUP(A56,Status_classifier!A:A,1,0),0)=A56,1,0)</f>
        <v>0</v>
      </c>
      <c r="J56">
        <f t="shared" si="5"/>
        <v>0</v>
      </c>
      <c r="K56">
        <f t="shared" si="6"/>
        <v>1</v>
      </c>
      <c r="L56">
        <f t="shared" si="7"/>
        <v>0</v>
      </c>
      <c r="M56">
        <f t="shared" si="8"/>
        <v>0</v>
      </c>
    </row>
    <row r="57" spans="1:13" x14ac:dyDescent="0.25">
      <c r="A57" t="s">
        <v>1075</v>
      </c>
      <c r="B57" t="str">
        <f>VLOOKUP(A57,'1st expert'!$A$1:$H$144,8,0)</f>
        <v>Conceptual</v>
      </c>
      <c r="C57" t="str">
        <f>VLOOKUP(A57,'2nd expert'!$A$1:$F$144,3,0)</f>
        <v>Array;Properties</v>
      </c>
      <c r="D57" t="str">
        <f>VLOOKUP(A57,'3rd expert'!$A$1:$E$144,3,0)</f>
        <v>Array</v>
      </c>
      <c r="E57">
        <f t="shared" si="1"/>
        <v>0</v>
      </c>
      <c r="F57">
        <f t="shared" si="2"/>
        <v>0</v>
      </c>
      <c r="G57">
        <f t="shared" si="3"/>
        <v>0</v>
      </c>
      <c r="H57">
        <f t="shared" si="4"/>
        <v>0</v>
      </c>
      <c r="I57">
        <f>IF(_xlfn.IFNA(VLOOKUP(A57,Status_classifier!A:A,1,0),0)=A57,1,0)</f>
        <v>0</v>
      </c>
      <c r="J57">
        <f t="shared" si="5"/>
        <v>0</v>
      </c>
      <c r="K57">
        <f t="shared" si="6"/>
        <v>1</v>
      </c>
      <c r="L57">
        <f t="shared" si="7"/>
        <v>0</v>
      </c>
      <c r="M57">
        <f t="shared" si="8"/>
        <v>0</v>
      </c>
    </row>
    <row r="58" spans="1:13" x14ac:dyDescent="0.25">
      <c r="A58" t="s">
        <v>1083</v>
      </c>
      <c r="B58" t="str">
        <f>VLOOKUP(A58,'1st expert'!$A$1:$H$144,8,0)</f>
        <v>Conceptual</v>
      </c>
      <c r="C58" t="str">
        <f>VLOOKUP(A58,'2nd expert'!$A$1:$F$144,3,0)</f>
        <v>Properties</v>
      </c>
      <c r="D58" t="str">
        <f>VLOOKUP(A58,'3rd expert'!$A$1:$E$144,3,0)</f>
        <v>Properties</v>
      </c>
      <c r="E58">
        <f t="shared" si="1"/>
        <v>0</v>
      </c>
      <c r="F58">
        <f t="shared" si="2"/>
        <v>0</v>
      </c>
      <c r="G58">
        <f t="shared" si="3"/>
        <v>0</v>
      </c>
      <c r="H58">
        <f t="shared" si="4"/>
        <v>0</v>
      </c>
      <c r="I58">
        <f>IF(_xlfn.IFNA(VLOOKUP(A58,Status_classifier!A:A,1,0),0)=A58,1,0)</f>
        <v>0</v>
      </c>
      <c r="J58">
        <f t="shared" si="5"/>
        <v>0</v>
      </c>
      <c r="K58">
        <f t="shared" si="6"/>
        <v>1</v>
      </c>
      <c r="L58">
        <f t="shared" si="7"/>
        <v>0</v>
      </c>
      <c r="M58">
        <f t="shared" si="8"/>
        <v>0</v>
      </c>
    </row>
    <row r="59" spans="1:13" x14ac:dyDescent="0.25">
      <c r="A59" t="s">
        <v>1084</v>
      </c>
      <c r="B59" t="str">
        <f>VLOOKUP(A59,'1st expert'!$A$1:$H$144,8,0)</f>
        <v>Conceptual</v>
      </c>
      <c r="C59" t="str">
        <f>VLOOKUP(A59,'2nd expert'!$A$1:$F$144,3,0)</f>
        <v>Operation</v>
      </c>
      <c r="D59" t="str">
        <f>VLOOKUP(A59,'3rd expert'!$A$1:$E$144,3,0)</f>
        <v>Properties</v>
      </c>
      <c r="E59">
        <f t="shared" si="1"/>
        <v>0</v>
      </c>
      <c r="F59">
        <f t="shared" si="2"/>
        <v>0</v>
      </c>
      <c r="G59">
        <f t="shared" si="3"/>
        <v>0</v>
      </c>
      <c r="H59">
        <f t="shared" si="4"/>
        <v>0</v>
      </c>
      <c r="I59">
        <f>IF(_xlfn.IFNA(VLOOKUP(A59,Status_classifier!A:A,1,0),0)=A59,1,0)</f>
        <v>0</v>
      </c>
      <c r="J59">
        <f t="shared" si="5"/>
        <v>0</v>
      </c>
      <c r="K59">
        <f t="shared" si="6"/>
        <v>1</v>
      </c>
      <c r="L59">
        <f t="shared" si="7"/>
        <v>0</v>
      </c>
      <c r="M59">
        <f t="shared" si="8"/>
        <v>0</v>
      </c>
    </row>
    <row r="60" spans="1:13" x14ac:dyDescent="0.25">
      <c r="A60" t="s">
        <v>1085</v>
      </c>
      <c r="B60" t="str">
        <f>VLOOKUP(A60,'1st expert'!$A$1:$H$144,8,0)</f>
        <v>Properties</v>
      </c>
      <c r="C60" t="str">
        <f>VLOOKUP(A60,'2nd expert'!$A$1:$F$144,3,0)</f>
        <v>Properties</v>
      </c>
      <c r="D60" t="str">
        <f>VLOOKUP(A60,'3rd expert'!$A$1:$E$144,3,0)</f>
        <v>Properties</v>
      </c>
      <c r="E60">
        <f t="shared" si="1"/>
        <v>0</v>
      </c>
      <c r="F60">
        <f t="shared" si="2"/>
        <v>0</v>
      </c>
      <c r="G60">
        <f t="shared" si="3"/>
        <v>0</v>
      </c>
      <c r="H60">
        <f t="shared" si="4"/>
        <v>0</v>
      </c>
      <c r="I60">
        <f>IF(_xlfn.IFNA(VLOOKUP(A60,Status_classifier!A:A,1,0),0)=A60,1,0)</f>
        <v>0</v>
      </c>
      <c r="J60">
        <f t="shared" si="5"/>
        <v>0</v>
      </c>
      <c r="K60">
        <f t="shared" si="6"/>
        <v>1</v>
      </c>
      <c r="L60">
        <f t="shared" si="7"/>
        <v>0</v>
      </c>
      <c r="M60">
        <f t="shared" si="8"/>
        <v>0</v>
      </c>
    </row>
    <row r="61" spans="1:13" x14ac:dyDescent="0.25">
      <c r="A61" t="s">
        <v>1086</v>
      </c>
      <c r="B61" t="str">
        <f>VLOOKUP(A61,'1st expert'!$A$1:$H$144,8,0)</f>
        <v>Conceptual</v>
      </c>
      <c r="C61" t="str">
        <f>VLOOKUP(A61,'2nd expert'!$A$1:$F$144,3,0)</f>
        <v>Properties</v>
      </c>
      <c r="D61" t="str">
        <f>VLOOKUP(A61,'3rd expert'!$A$1:$E$144,3,0)</f>
        <v>Properties</v>
      </c>
      <c r="E61">
        <f t="shared" si="1"/>
        <v>0</v>
      </c>
      <c r="F61">
        <f t="shared" si="2"/>
        <v>0</v>
      </c>
      <c r="G61">
        <f t="shared" si="3"/>
        <v>0</v>
      </c>
      <c r="H61">
        <f t="shared" si="4"/>
        <v>0</v>
      </c>
      <c r="I61">
        <f>IF(_xlfn.IFNA(VLOOKUP(A61,Status_classifier!A:A,1,0),0)=A61,1,0)</f>
        <v>0</v>
      </c>
      <c r="J61">
        <f t="shared" si="5"/>
        <v>0</v>
      </c>
      <c r="K61">
        <f t="shared" si="6"/>
        <v>1</v>
      </c>
      <c r="L61">
        <f t="shared" si="7"/>
        <v>0</v>
      </c>
      <c r="M61">
        <f t="shared" si="8"/>
        <v>0</v>
      </c>
    </row>
    <row r="62" spans="1:13" x14ac:dyDescent="0.25">
      <c r="A62" t="s">
        <v>1087</v>
      </c>
      <c r="B62" t="str">
        <f>VLOOKUP(A62,'1st expert'!$A$1:$H$144,8,0)</f>
        <v>Status</v>
      </c>
      <c r="C62" t="str">
        <f>VLOOKUP(A62,'2nd expert'!$A$1:$F$144,3,0)</f>
        <v>Result</v>
      </c>
      <c r="D62" t="str">
        <f>VLOOKUP(A62,'3rd expert'!$A$1:$E$144,3,0)</f>
        <v>Status</v>
      </c>
      <c r="E62">
        <f t="shared" si="1"/>
        <v>1</v>
      </c>
      <c r="F62">
        <f t="shared" si="2"/>
        <v>0</v>
      </c>
      <c r="G62">
        <f t="shared" si="3"/>
        <v>1</v>
      </c>
      <c r="H62">
        <f t="shared" si="4"/>
        <v>1</v>
      </c>
      <c r="I62">
        <f>IF(_xlfn.IFNA(VLOOKUP(A62,Status_classifier!A:A,1,0),0)=A62,1,0)</f>
        <v>0</v>
      </c>
      <c r="J62">
        <f t="shared" si="5"/>
        <v>0</v>
      </c>
      <c r="K62">
        <f t="shared" si="6"/>
        <v>0</v>
      </c>
      <c r="L62">
        <f t="shared" si="7"/>
        <v>0</v>
      </c>
      <c r="M62">
        <f t="shared" si="8"/>
        <v>1</v>
      </c>
    </row>
    <row r="63" spans="1:13" x14ac:dyDescent="0.25">
      <c r="A63" t="s">
        <v>1088</v>
      </c>
      <c r="B63" t="str">
        <f>VLOOKUP(A63,'1st expert'!$A$1:$H$144,8,0)</f>
        <v>Conceptual</v>
      </c>
      <c r="C63" t="str">
        <f>VLOOKUP(A63,'2nd expert'!$A$1:$F$144,3,0)</f>
        <v>Properties</v>
      </c>
      <c r="D63" t="str">
        <f>VLOOKUP(A63,'3rd expert'!$A$1:$E$144,3,0)</f>
        <v>Status</v>
      </c>
      <c r="E63">
        <f t="shared" si="1"/>
        <v>0</v>
      </c>
      <c r="F63">
        <f t="shared" si="2"/>
        <v>0</v>
      </c>
      <c r="G63">
        <f t="shared" si="3"/>
        <v>1</v>
      </c>
      <c r="H63">
        <f t="shared" si="4"/>
        <v>0</v>
      </c>
      <c r="I63">
        <f>IF(_xlfn.IFNA(VLOOKUP(A63,Status_classifier!A:A,1,0),0)=A63,1,0)</f>
        <v>0</v>
      </c>
      <c r="J63">
        <f t="shared" si="5"/>
        <v>0</v>
      </c>
      <c r="K63">
        <f t="shared" si="6"/>
        <v>1</v>
      </c>
      <c r="L63">
        <f t="shared" si="7"/>
        <v>0</v>
      </c>
      <c r="M63">
        <f t="shared" si="8"/>
        <v>0</v>
      </c>
    </row>
    <row r="64" spans="1:13" x14ac:dyDescent="0.25">
      <c r="A64" t="s">
        <v>1089</v>
      </c>
      <c r="B64" t="str">
        <f>VLOOKUP(A64,'1st expert'!$A$1:$H$144,8,0)</f>
        <v>Conceptual</v>
      </c>
      <c r="C64" t="str">
        <f>VLOOKUP(A64,'2nd expert'!$A$1:$F$144,3,0)</f>
        <v>Properties</v>
      </c>
      <c r="D64" t="str">
        <f>VLOOKUP(A64,'3rd expert'!$A$1:$E$144,3,0)</f>
        <v>Properties</v>
      </c>
      <c r="E64">
        <f t="shared" si="1"/>
        <v>0</v>
      </c>
      <c r="F64">
        <f t="shared" si="2"/>
        <v>0</v>
      </c>
      <c r="G64">
        <f t="shared" si="3"/>
        <v>0</v>
      </c>
      <c r="H64">
        <f t="shared" si="4"/>
        <v>0</v>
      </c>
      <c r="I64">
        <f>IF(_xlfn.IFNA(VLOOKUP(A64,Status_classifier!A:A,1,0),0)=A64,1,0)</f>
        <v>0</v>
      </c>
      <c r="J64">
        <f t="shared" si="5"/>
        <v>0</v>
      </c>
      <c r="K64">
        <f t="shared" si="6"/>
        <v>1</v>
      </c>
      <c r="L64">
        <f t="shared" si="7"/>
        <v>0</v>
      </c>
      <c r="M64">
        <f t="shared" si="8"/>
        <v>0</v>
      </c>
    </row>
    <row r="65" spans="1:13" x14ac:dyDescent="0.25">
      <c r="A65" t="s">
        <v>1090</v>
      </c>
      <c r="B65" t="str">
        <f>VLOOKUP(A65,'1st expert'!$A$1:$H$144,8,0)</f>
        <v>Status</v>
      </c>
      <c r="C65" t="str">
        <f>VLOOKUP(A65,'2nd expert'!$A$1:$F$144,3,0)</f>
        <v>Result</v>
      </c>
      <c r="D65" t="str">
        <f>VLOOKUP(A65,'3rd expert'!$A$1:$E$144,3,0)</f>
        <v>Status; Array</v>
      </c>
      <c r="E65">
        <f t="shared" si="1"/>
        <v>1</v>
      </c>
      <c r="F65">
        <f t="shared" si="2"/>
        <v>0</v>
      </c>
      <c r="G65">
        <f t="shared" si="3"/>
        <v>1</v>
      </c>
      <c r="H65">
        <f t="shared" si="4"/>
        <v>1</v>
      </c>
      <c r="I65">
        <f>IF(_xlfn.IFNA(VLOOKUP(A65,Status_classifier!A:A,1,0),0)=A65,1,0)</f>
        <v>1</v>
      </c>
      <c r="J65">
        <f t="shared" si="5"/>
        <v>1</v>
      </c>
      <c r="K65">
        <f t="shared" si="6"/>
        <v>0</v>
      </c>
      <c r="L65">
        <f t="shared" si="7"/>
        <v>0</v>
      </c>
      <c r="M65">
        <f t="shared" si="8"/>
        <v>0</v>
      </c>
    </row>
    <row r="66" spans="1:13" x14ac:dyDescent="0.25">
      <c r="A66" t="s">
        <v>1091</v>
      </c>
      <c r="B66" t="str">
        <f>VLOOKUP(A66,'1st expert'!$A$1:$H$144,8,0)</f>
        <v>Properties</v>
      </c>
      <c r="C66" t="str">
        <f>VLOOKUP(A66,'2nd expert'!$A$1:$F$144,3,0)</f>
        <v>Properties</v>
      </c>
      <c r="D66" t="str">
        <f>VLOOKUP(A66,'3rd expert'!$A$1:$E$144,3,0)</f>
        <v>Properties</v>
      </c>
      <c r="E66">
        <f t="shared" si="1"/>
        <v>0</v>
      </c>
      <c r="F66">
        <f t="shared" si="2"/>
        <v>0</v>
      </c>
      <c r="G66">
        <f t="shared" si="3"/>
        <v>0</v>
      </c>
      <c r="H66">
        <f t="shared" si="4"/>
        <v>0</v>
      </c>
      <c r="I66">
        <f>IF(_xlfn.IFNA(VLOOKUP(A66,Status_classifier!A:A,1,0),0)=A66,1,0)</f>
        <v>0</v>
      </c>
      <c r="J66">
        <f t="shared" si="5"/>
        <v>0</v>
      </c>
      <c r="K66">
        <f t="shared" si="6"/>
        <v>1</v>
      </c>
      <c r="L66">
        <f t="shared" si="7"/>
        <v>0</v>
      </c>
      <c r="M66">
        <f t="shared" si="8"/>
        <v>0</v>
      </c>
    </row>
    <row r="67" spans="1:13" x14ac:dyDescent="0.25">
      <c r="A67" t="s">
        <v>1092</v>
      </c>
      <c r="B67" t="str">
        <f>VLOOKUP(A67,'1st expert'!$A$1:$H$144,8,0)</f>
        <v>Conceptual</v>
      </c>
      <c r="C67" t="str">
        <f>VLOOKUP(A67,'2nd expert'!$A$1:$F$144,3,0)</f>
        <v>Result;Status</v>
      </c>
      <c r="D67" t="str">
        <f>VLOOKUP(A67,'3rd expert'!$A$1:$E$144,3,0)</f>
        <v>Results</v>
      </c>
      <c r="E67">
        <f t="shared" ref="E67:E130" si="9">IF(OR(B67="Status",ISNUMBER(SEARCH("Status",B67))),1,0)</f>
        <v>0</v>
      </c>
      <c r="F67">
        <f t="shared" ref="F67:F130" si="10">IF(OR(C67="Status",ISNUMBER(SEARCH("Status",C67))),1,0)</f>
        <v>1</v>
      </c>
      <c r="G67">
        <f t="shared" ref="G67:G130" si="11">IF(OR(D67="Status",ISNUMBER(SEARCH("Status",D67))),1,0)</f>
        <v>0</v>
      </c>
      <c r="H67">
        <f t="shared" ref="H67:H130" si="12">IFERROR(MODE(E67:G67),MODE(E67,F67,G67,I67))</f>
        <v>0</v>
      </c>
      <c r="I67">
        <f>IF(_xlfn.IFNA(VLOOKUP(A67,Status_classifier!A:A,1,0),0)=A67,1,0)</f>
        <v>0</v>
      </c>
      <c r="J67">
        <f t="shared" ref="J67:J130" si="13">IF(AND((H67=I67),(H67=1)),1,0)</f>
        <v>0</v>
      </c>
      <c r="K67">
        <f t="shared" ref="K67:K130" si="14">IF(AND((H67=I67),(H67=0)),1,0)</f>
        <v>1</v>
      </c>
      <c r="L67">
        <f t="shared" ref="L67:L130" si="15">IF(AND((H67&lt;&gt;I67),(I67=1)),1,0)</f>
        <v>0</v>
      </c>
      <c r="M67">
        <f t="shared" ref="M67:M130" si="16">IF(AND((H67&lt;&gt;I67),(I67=0)),1,0)</f>
        <v>0</v>
      </c>
    </row>
    <row r="68" spans="1:13" x14ac:dyDescent="0.25">
      <c r="A68" t="s">
        <v>1093</v>
      </c>
      <c r="B68" t="str">
        <f>VLOOKUP(A68,'1st expert'!$A$1:$H$144,8,0)</f>
        <v>Status</v>
      </c>
      <c r="C68" t="str">
        <f>VLOOKUP(A68,'2nd expert'!$A$1:$F$144,3,0)</f>
        <v>Status</v>
      </c>
      <c r="D68" t="str">
        <f>VLOOKUP(A68,'3rd expert'!$A$1:$E$144,3,0)</f>
        <v>Results</v>
      </c>
      <c r="E68">
        <f t="shared" si="9"/>
        <v>1</v>
      </c>
      <c r="F68">
        <f t="shared" si="10"/>
        <v>1</v>
      </c>
      <c r="G68">
        <f t="shared" si="11"/>
        <v>0</v>
      </c>
      <c r="H68">
        <f t="shared" si="12"/>
        <v>1</v>
      </c>
      <c r="I68">
        <f>IF(_xlfn.IFNA(VLOOKUP(A68,Status_classifier!A:A,1,0),0)=A68,1,0)</f>
        <v>0</v>
      </c>
      <c r="J68">
        <f t="shared" si="13"/>
        <v>0</v>
      </c>
      <c r="K68">
        <f t="shared" si="14"/>
        <v>0</v>
      </c>
      <c r="L68">
        <f t="shared" si="15"/>
        <v>0</v>
      </c>
      <c r="M68">
        <f t="shared" si="16"/>
        <v>1</v>
      </c>
    </row>
    <row r="69" spans="1:13" x14ac:dyDescent="0.25">
      <c r="A69" t="s">
        <v>1094</v>
      </c>
      <c r="B69" t="str">
        <f>VLOOKUP(A69,'1st expert'!$A$1:$H$144,8,0)</f>
        <v>Conceptual</v>
      </c>
      <c r="C69" t="str">
        <f>VLOOKUP(A69,'2nd expert'!$A$1:$F$144,3,0)</f>
        <v>Properties</v>
      </c>
      <c r="D69" t="str">
        <f>VLOOKUP(A69,'3rd expert'!$A$1:$E$144,3,0)</f>
        <v>Properties</v>
      </c>
      <c r="E69">
        <f t="shared" si="9"/>
        <v>0</v>
      </c>
      <c r="F69">
        <f t="shared" si="10"/>
        <v>0</v>
      </c>
      <c r="G69">
        <f t="shared" si="11"/>
        <v>0</v>
      </c>
      <c r="H69">
        <f t="shared" si="12"/>
        <v>0</v>
      </c>
      <c r="I69">
        <f>IF(_xlfn.IFNA(VLOOKUP(A69,Status_classifier!A:A,1,0),0)=A69,1,0)</f>
        <v>0</v>
      </c>
      <c r="J69">
        <f t="shared" si="13"/>
        <v>0</v>
      </c>
      <c r="K69">
        <f t="shared" si="14"/>
        <v>1</v>
      </c>
      <c r="L69">
        <f t="shared" si="15"/>
        <v>0</v>
      </c>
      <c r="M69">
        <f t="shared" si="16"/>
        <v>0</v>
      </c>
    </row>
    <row r="70" spans="1:13" x14ac:dyDescent="0.25">
      <c r="A70" t="s">
        <v>1095</v>
      </c>
      <c r="B70" t="str">
        <f>VLOOKUP(A70,'1st expert'!$A$1:$H$144,8,0)</f>
        <v>Array; Results</v>
      </c>
      <c r="C70" t="str">
        <f>VLOOKUP(A70,'2nd expert'!$A$1:$F$144,3,0)</f>
        <v>Array;Results</v>
      </c>
      <c r="D70" t="str">
        <f>VLOOKUP(A70,'3rd expert'!$A$1:$E$144,3,0)</f>
        <v>Results</v>
      </c>
      <c r="E70">
        <f t="shared" si="9"/>
        <v>0</v>
      </c>
      <c r="F70">
        <f t="shared" si="10"/>
        <v>0</v>
      </c>
      <c r="G70">
        <f t="shared" si="11"/>
        <v>0</v>
      </c>
      <c r="H70">
        <f t="shared" si="12"/>
        <v>0</v>
      </c>
      <c r="I70">
        <f>IF(_xlfn.IFNA(VLOOKUP(A70,Status_classifier!A:A,1,0),0)=A70,1,0)</f>
        <v>0</v>
      </c>
      <c r="J70">
        <f t="shared" si="13"/>
        <v>0</v>
      </c>
      <c r="K70">
        <f t="shared" si="14"/>
        <v>1</v>
      </c>
      <c r="L70">
        <f t="shared" si="15"/>
        <v>0</v>
      </c>
      <c r="M70">
        <f t="shared" si="16"/>
        <v>0</v>
      </c>
    </row>
    <row r="71" spans="1:13" x14ac:dyDescent="0.25">
      <c r="A71" t="s">
        <v>1096</v>
      </c>
      <c r="B71" t="str">
        <f>VLOOKUP(A71,'1st expert'!$A$1:$H$144,8,0)</f>
        <v>Conceptual</v>
      </c>
      <c r="C71" t="str">
        <f>VLOOKUP(A71,'2nd expert'!$A$1:$F$144,3,0)</f>
        <v>Properties</v>
      </c>
      <c r="D71" t="str">
        <f>VLOOKUP(A71,'3rd expert'!$A$1:$E$144,3,0)</f>
        <v>Properties</v>
      </c>
      <c r="E71">
        <f t="shared" si="9"/>
        <v>0</v>
      </c>
      <c r="F71">
        <f t="shared" si="10"/>
        <v>0</v>
      </c>
      <c r="G71">
        <f t="shared" si="11"/>
        <v>0</v>
      </c>
      <c r="H71">
        <f t="shared" si="12"/>
        <v>0</v>
      </c>
      <c r="I71">
        <f>IF(_xlfn.IFNA(VLOOKUP(A71,Status_classifier!A:A,1,0),0)=A71,1,0)</f>
        <v>0</v>
      </c>
      <c r="J71">
        <f t="shared" si="13"/>
        <v>0</v>
      </c>
      <c r="K71">
        <f t="shared" si="14"/>
        <v>1</v>
      </c>
      <c r="L71">
        <f t="shared" si="15"/>
        <v>0</v>
      </c>
      <c r="M71">
        <f t="shared" si="16"/>
        <v>0</v>
      </c>
    </row>
    <row r="72" spans="1:13" x14ac:dyDescent="0.25">
      <c r="A72" t="s">
        <v>1097</v>
      </c>
      <c r="B72" t="str">
        <f>VLOOKUP(A72,'1st expert'!$A$1:$H$144,8,0)</f>
        <v>Conceptual</v>
      </c>
      <c r="C72" t="str">
        <f>VLOOKUP(A72,'2nd expert'!$A$1:$F$144,3,0)</f>
        <v>Properties</v>
      </c>
      <c r="D72" t="str">
        <f>VLOOKUP(A72,'3rd expert'!$A$1:$E$144,3,0)</f>
        <v>Properties ; Array</v>
      </c>
      <c r="E72">
        <f t="shared" si="9"/>
        <v>0</v>
      </c>
      <c r="F72">
        <f t="shared" si="10"/>
        <v>0</v>
      </c>
      <c r="G72">
        <f t="shared" si="11"/>
        <v>0</v>
      </c>
      <c r="H72">
        <f t="shared" si="12"/>
        <v>0</v>
      </c>
      <c r="I72">
        <f>IF(_xlfn.IFNA(VLOOKUP(A72,Status_classifier!A:A,1,0),0)=A72,1,0)</f>
        <v>0</v>
      </c>
      <c r="J72">
        <f t="shared" si="13"/>
        <v>0</v>
      </c>
      <c r="K72">
        <f t="shared" si="14"/>
        <v>1</v>
      </c>
      <c r="L72">
        <f t="shared" si="15"/>
        <v>0</v>
      </c>
      <c r="M72">
        <f t="shared" si="16"/>
        <v>0</v>
      </c>
    </row>
    <row r="73" spans="1:13" x14ac:dyDescent="0.25">
      <c r="A73" t="s">
        <v>1098</v>
      </c>
      <c r="B73" t="str">
        <f>VLOOKUP(A73,'1st expert'!$A$1:$H$144,8,0)</f>
        <v>Conceptual</v>
      </c>
      <c r="C73" t="str">
        <f>VLOOKUP(A73,'2nd expert'!$A$1:$F$144,3,0)</f>
        <v>Array;Properties</v>
      </c>
      <c r="D73" t="str">
        <f>VLOOKUP(A73,'3rd expert'!$A$1:$E$144,3,0)</f>
        <v>Properties ; Array</v>
      </c>
      <c r="E73">
        <f t="shared" si="9"/>
        <v>0</v>
      </c>
      <c r="F73">
        <f t="shared" si="10"/>
        <v>0</v>
      </c>
      <c r="G73">
        <f t="shared" si="11"/>
        <v>0</v>
      </c>
      <c r="H73">
        <f t="shared" si="12"/>
        <v>0</v>
      </c>
      <c r="I73">
        <f>IF(_xlfn.IFNA(VLOOKUP(A73,Status_classifier!A:A,1,0),0)=A73,1,0)</f>
        <v>0</v>
      </c>
      <c r="J73">
        <f t="shared" si="13"/>
        <v>0</v>
      </c>
      <c r="K73">
        <f t="shared" si="14"/>
        <v>1</v>
      </c>
      <c r="L73">
        <f t="shared" si="15"/>
        <v>0</v>
      </c>
      <c r="M73">
        <f t="shared" si="16"/>
        <v>0</v>
      </c>
    </row>
    <row r="74" spans="1:13" x14ac:dyDescent="0.25">
      <c r="A74" t="s">
        <v>1099</v>
      </c>
      <c r="B74" t="str">
        <f>VLOOKUP(A74,'1st expert'!$A$1:$H$144,8,0)</f>
        <v>Conceptual</v>
      </c>
      <c r="C74" t="str">
        <f>VLOOKUP(A74,'2nd expert'!$A$1:$F$144,3,0)</f>
        <v>Status</v>
      </c>
      <c r="D74" t="str">
        <f>VLOOKUP(A74,'3rd expert'!$A$1:$E$144,3,0)</f>
        <v>Status</v>
      </c>
      <c r="E74">
        <f t="shared" si="9"/>
        <v>0</v>
      </c>
      <c r="F74">
        <f t="shared" si="10"/>
        <v>1</v>
      </c>
      <c r="G74">
        <f t="shared" si="11"/>
        <v>1</v>
      </c>
      <c r="H74">
        <f t="shared" si="12"/>
        <v>1</v>
      </c>
      <c r="I74">
        <f>IF(_xlfn.IFNA(VLOOKUP(A74,Status_classifier!A:A,1,0),0)=A74,1,0)</f>
        <v>0</v>
      </c>
      <c r="J74">
        <f t="shared" si="13"/>
        <v>0</v>
      </c>
      <c r="K74">
        <f t="shared" si="14"/>
        <v>0</v>
      </c>
      <c r="L74">
        <f t="shared" si="15"/>
        <v>0</v>
      </c>
      <c r="M74">
        <f t="shared" si="16"/>
        <v>1</v>
      </c>
    </row>
    <row r="75" spans="1:13" x14ac:dyDescent="0.25">
      <c r="A75" t="s">
        <v>1100</v>
      </c>
      <c r="B75" t="str">
        <f>VLOOKUP(A75,'1st expert'!$A$1:$H$144,8,0)</f>
        <v>Conceptual</v>
      </c>
      <c r="C75" t="str">
        <f>VLOOKUP(A75,'2nd expert'!$A$1:$F$144,3,0)</f>
        <v>Properties</v>
      </c>
      <c r="D75" t="str">
        <f>VLOOKUP(A75,'3rd expert'!$A$1:$E$144,3,0)</f>
        <v>Properties ; Array</v>
      </c>
      <c r="E75">
        <f t="shared" si="9"/>
        <v>0</v>
      </c>
      <c r="F75">
        <f t="shared" si="10"/>
        <v>0</v>
      </c>
      <c r="G75">
        <f t="shared" si="11"/>
        <v>0</v>
      </c>
      <c r="H75">
        <f t="shared" si="12"/>
        <v>0</v>
      </c>
      <c r="I75">
        <f>IF(_xlfn.IFNA(VLOOKUP(A75,Status_classifier!A:A,1,0),0)=A75,1,0)</f>
        <v>0</v>
      </c>
      <c r="J75">
        <f t="shared" si="13"/>
        <v>0</v>
      </c>
      <c r="K75">
        <f t="shared" si="14"/>
        <v>1</v>
      </c>
      <c r="L75">
        <f t="shared" si="15"/>
        <v>0</v>
      </c>
      <c r="M75">
        <f t="shared" si="16"/>
        <v>0</v>
      </c>
    </row>
    <row r="76" spans="1:13" x14ac:dyDescent="0.25">
      <c r="A76" t="s">
        <v>1101</v>
      </c>
      <c r="B76" t="str">
        <f>VLOOKUP(A76,'1st expert'!$A$1:$H$144,8,0)</f>
        <v>Conceptual</v>
      </c>
      <c r="C76" t="str">
        <f>VLOOKUP(A76,'2nd expert'!$A$1:$F$144,3,0)</f>
        <v>Conceptual</v>
      </c>
      <c r="D76" t="str">
        <f>VLOOKUP(A76,'3rd expert'!$A$1:$E$144,3,0)</f>
        <v>Conceptual</v>
      </c>
      <c r="E76">
        <f t="shared" si="9"/>
        <v>0</v>
      </c>
      <c r="F76">
        <f t="shared" si="10"/>
        <v>0</v>
      </c>
      <c r="G76">
        <f t="shared" si="11"/>
        <v>0</v>
      </c>
      <c r="H76">
        <f t="shared" si="12"/>
        <v>0</v>
      </c>
      <c r="I76">
        <f>IF(_xlfn.IFNA(VLOOKUP(A76,Status_classifier!A:A,1,0),0)=A76,1,0)</f>
        <v>0</v>
      </c>
      <c r="J76">
        <f t="shared" si="13"/>
        <v>0</v>
      </c>
      <c r="K76">
        <f t="shared" si="14"/>
        <v>1</v>
      </c>
      <c r="L76">
        <f t="shared" si="15"/>
        <v>0</v>
      </c>
      <c r="M76">
        <f t="shared" si="16"/>
        <v>0</v>
      </c>
    </row>
    <row r="77" spans="1:13" x14ac:dyDescent="0.25">
      <c r="A77" t="s">
        <v>1102</v>
      </c>
      <c r="B77" t="str">
        <f>VLOOKUP(A77,'1st expert'!$A$1:$H$144,8,0)</f>
        <v>Conceptual</v>
      </c>
      <c r="C77" t="str">
        <f>VLOOKUP(A77,'2nd expert'!$A$1:$F$144,3,0)</f>
        <v>Properties</v>
      </c>
      <c r="D77" t="str">
        <f>VLOOKUP(A77,'3rd expert'!$A$1:$E$144,3,0)</f>
        <v>Properties</v>
      </c>
      <c r="E77">
        <f t="shared" si="9"/>
        <v>0</v>
      </c>
      <c r="F77">
        <f t="shared" si="10"/>
        <v>0</v>
      </c>
      <c r="G77">
        <f t="shared" si="11"/>
        <v>0</v>
      </c>
      <c r="H77">
        <f t="shared" si="12"/>
        <v>0</v>
      </c>
      <c r="I77">
        <f>IF(_xlfn.IFNA(VLOOKUP(A77,Status_classifier!A:A,1,0),0)=A77,1,0)</f>
        <v>0</v>
      </c>
      <c r="J77">
        <f t="shared" si="13"/>
        <v>0</v>
      </c>
      <c r="K77">
        <f t="shared" si="14"/>
        <v>1</v>
      </c>
      <c r="L77">
        <f t="shared" si="15"/>
        <v>0</v>
      </c>
      <c r="M77">
        <f t="shared" si="16"/>
        <v>0</v>
      </c>
    </row>
    <row r="78" spans="1:13" x14ac:dyDescent="0.25">
      <c r="A78" t="s">
        <v>1103</v>
      </c>
      <c r="B78" t="str">
        <f>VLOOKUP(A78,'1st expert'!$A$1:$H$144,8,0)</f>
        <v>Array; Results</v>
      </c>
      <c r="C78" t="str">
        <f>VLOOKUP(A78,'2nd expert'!$A$1:$F$144,3,0)</f>
        <v>Array;Results</v>
      </c>
      <c r="D78" t="str">
        <f>VLOOKUP(A78,'3rd expert'!$A$1:$E$144,3,0)</f>
        <v>Results</v>
      </c>
      <c r="E78">
        <f t="shared" si="9"/>
        <v>0</v>
      </c>
      <c r="F78">
        <f t="shared" si="10"/>
        <v>0</v>
      </c>
      <c r="G78">
        <f t="shared" si="11"/>
        <v>0</v>
      </c>
      <c r="H78">
        <f t="shared" si="12"/>
        <v>0</v>
      </c>
      <c r="I78">
        <f>IF(_xlfn.IFNA(VLOOKUP(A78,Status_classifier!A:A,1,0),0)=A78,1,0)</f>
        <v>0</v>
      </c>
      <c r="J78">
        <f t="shared" si="13"/>
        <v>0</v>
      </c>
      <c r="K78">
        <f t="shared" si="14"/>
        <v>1</v>
      </c>
      <c r="L78">
        <f t="shared" si="15"/>
        <v>0</v>
      </c>
      <c r="M78">
        <f t="shared" si="16"/>
        <v>0</v>
      </c>
    </row>
    <row r="79" spans="1:13" x14ac:dyDescent="0.25">
      <c r="A79" t="s">
        <v>1104</v>
      </c>
      <c r="B79" t="str">
        <f>VLOOKUP(A79,'1st expert'!$A$1:$H$144,8,0)</f>
        <v>Conceptual</v>
      </c>
      <c r="C79" t="str">
        <f>VLOOKUP(A79,'2nd expert'!$A$1:$F$144,3,0)</f>
        <v>Properties</v>
      </c>
      <c r="D79" t="str">
        <f>VLOOKUP(A79,'3rd expert'!$A$1:$E$144,3,0)</f>
        <v>Operation</v>
      </c>
      <c r="E79">
        <f t="shared" si="9"/>
        <v>0</v>
      </c>
      <c r="F79">
        <f t="shared" si="10"/>
        <v>0</v>
      </c>
      <c r="G79">
        <f t="shared" si="11"/>
        <v>0</v>
      </c>
      <c r="H79">
        <f t="shared" si="12"/>
        <v>0</v>
      </c>
      <c r="I79">
        <f>IF(_xlfn.IFNA(VLOOKUP(A79,Status_classifier!A:A,1,0),0)=A79,1,0)</f>
        <v>0</v>
      </c>
      <c r="J79">
        <f t="shared" si="13"/>
        <v>0</v>
      </c>
      <c r="K79">
        <f t="shared" si="14"/>
        <v>1</v>
      </c>
      <c r="L79">
        <f t="shared" si="15"/>
        <v>0</v>
      </c>
      <c r="M79">
        <f t="shared" si="16"/>
        <v>0</v>
      </c>
    </row>
    <row r="80" spans="1:13" x14ac:dyDescent="0.25">
      <c r="A80" t="s">
        <v>1105</v>
      </c>
      <c r="B80" t="str">
        <f>VLOOKUP(A80,'1st expert'!$A$1:$H$144,8,0)</f>
        <v>Conceptual</v>
      </c>
      <c r="C80" t="str">
        <f>VLOOKUP(A80,'2nd expert'!$A$1:$F$144,3,0)</f>
        <v>Conceptual</v>
      </c>
      <c r="D80" t="str">
        <f>VLOOKUP(A80,'3rd expert'!$A$1:$E$144,3,0)</f>
        <v>Conceptual</v>
      </c>
      <c r="E80">
        <f t="shared" si="9"/>
        <v>0</v>
      </c>
      <c r="F80">
        <f t="shared" si="10"/>
        <v>0</v>
      </c>
      <c r="G80">
        <f t="shared" si="11"/>
        <v>0</v>
      </c>
      <c r="H80">
        <f t="shared" si="12"/>
        <v>0</v>
      </c>
      <c r="I80">
        <f>IF(_xlfn.IFNA(VLOOKUP(A80,Status_classifier!A:A,1,0),0)=A80,1,0)</f>
        <v>0</v>
      </c>
      <c r="J80">
        <f t="shared" si="13"/>
        <v>0</v>
      </c>
      <c r="K80">
        <f t="shared" si="14"/>
        <v>1</v>
      </c>
      <c r="L80">
        <f t="shared" si="15"/>
        <v>0</v>
      </c>
      <c r="M80">
        <f t="shared" si="16"/>
        <v>0</v>
      </c>
    </row>
    <row r="81" spans="1:13" x14ac:dyDescent="0.25">
      <c r="A81" t="s">
        <v>1106</v>
      </c>
      <c r="B81" t="str">
        <f>VLOOKUP(A81,'1st expert'!$A$1:$H$144,8,0)</f>
        <v>Conceptual</v>
      </c>
      <c r="C81" t="str">
        <f>VLOOKUP(A81,'2nd expert'!$A$1:$F$144,3,0)</f>
        <v>Properties</v>
      </c>
      <c r="D81" t="str">
        <f>VLOOKUP(A81,'3rd expert'!$A$1:$E$144,3,0)</f>
        <v>Status</v>
      </c>
      <c r="E81">
        <f t="shared" si="9"/>
        <v>0</v>
      </c>
      <c r="F81">
        <f t="shared" si="10"/>
        <v>0</v>
      </c>
      <c r="G81">
        <f t="shared" si="11"/>
        <v>1</v>
      </c>
      <c r="H81">
        <f t="shared" si="12"/>
        <v>0</v>
      </c>
      <c r="I81">
        <f>IF(_xlfn.IFNA(VLOOKUP(A81,Status_classifier!A:A,1,0),0)=A81,1,0)</f>
        <v>0</v>
      </c>
      <c r="J81">
        <f t="shared" si="13"/>
        <v>0</v>
      </c>
      <c r="K81">
        <f t="shared" si="14"/>
        <v>1</v>
      </c>
      <c r="L81">
        <f t="shared" si="15"/>
        <v>0</v>
      </c>
      <c r="M81">
        <f t="shared" si="16"/>
        <v>0</v>
      </c>
    </row>
    <row r="82" spans="1:13" x14ac:dyDescent="0.25">
      <c r="A82" t="s">
        <v>1107</v>
      </c>
      <c r="B82" t="str">
        <f>VLOOKUP(A82,'1st expert'!$A$1:$H$144,8,0)</f>
        <v>Conceptual</v>
      </c>
      <c r="C82" t="str">
        <f>VLOOKUP(A82,'2nd expert'!$A$1:$F$144,3,0)</f>
        <v>Properties</v>
      </c>
      <c r="D82" t="str">
        <f>VLOOKUP(A82,'3rd expert'!$A$1:$E$144,3,0)</f>
        <v>Status; Array</v>
      </c>
      <c r="E82">
        <f t="shared" si="9"/>
        <v>0</v>
      </c>
      <c r="F82">
        <f t="shared" si="10"/>
        <v>0</v>
      </c>
      <c r="G82">
        <f t="shared" si="11"/>
        <v>1</v>
      </c>
      <c r="H82">
        <f t="shared" si="12"/>
        <v>0</v>
      </c>
      <c r="I82">
        <f>IF(_xlfn.IFNA(VLOOKUP(A82,Status_classifier!A:A,1,0),0)=A82,1,0)</f>
        <v>0</v>
      </c>
      <c r="J82">
        <f t="shared" si="13"/>
        <v>0</v>
      </c>
      <c r="K82">
        <f t="shared" si="14"/>
        <v>1</v>
      </c>
      <c r="L82">
        <f t="shared" si="15"/>
        <v>0</v>
      </c>
      <c r="M82">
        <f t="shared" si="16"/>
        <v>0</v>
      </c>
    </row>
    <row r="83" spans="1:13" x14ac:dyDescent="0.25">
      <c r="A83" t="s">
        <v>1108</v>
      </c>
      <c r="B83" t="str">
        <f>VLOOKUP(A83,'1st expert'!$A$1:$H$144,8,0)</f>
        <v>Conceptual</v>
      </c>
      <c r="C83" t="str">
        <f>VLOOKUP(A83,'2nd expert'!$A$1:$F$144,3,0)</f>
        <v>Result;Status</v>
      </c>
      <c r="D83" t="str">
        <f>VLOOKUP(A83,'3rd expert'!$A$1:$E$144,3,0)</f>
        <v>Status</v>
      </c>
      <c r="E83">
        <f t="shared" si="9"/>
        <v>0</v>
      </c>
      <c r="F83">
        <f t="shared" si="10"/>
        <v>1</v>
      </c>
      <c r="G83">
        <f t="shared" si="11"/>
        <v>1</v>
      </c>
      <c r="H83">
        <f t="shared" si="12"/>
        <v>1</v>
      </c>
      <c r="I83">
        <f>IF(_xlfn.IFNA(VLOOKUP(A83,Status_classifier!A:A,1,0),0)=A83,1,0)</f>
        <v>0</v>
      </c>
      <c r="J83">
        <f t="shared" si="13"/>
        <v>0</v>
      </c>
      <c r="K83">
        <f t="shared" si="14"/>
        <v>0</v>
      </c>
      <c r="L83">
        <f t="shared" si="15"/>
        <v>0</v>
      </c>
      <c r="M83">
        <f t="shared" si="16"/>
        <v>1</v>
      </c>
    </row>
    <row r="84" spans="1:13" x14ac:dyDescent="0.25">
      <c r="A84" t="s">
        <v>1109</v>
      </c>
      <c r="B84" t="str">
        <f>VLOOKUP(A84,'1st expert'!$A$1:$H$144,8,0)</f>
        <v>Conceptual</v>
      </c>
      <c r="C84" t="str">
        <f>VLOOKUP(A84,'2nd expert'!$A$1:$F$144,3,0)</f>
        <v>Array</v>
      </c>
      <c r="D84" t="str">
        <f>VLOOKUP(A84,'3rd expert'!$A$1:$E$144,3,0)</f>
        <v>Properties ; Array</v>
      </c>
      <c r="E84">
        <f t="shared" si="9"/>
        <v>0</v>
      </c>
      <c r="F84">
        <f t="shared" si="10"/>
        <v>0</v>
      </c>
      <c r="G84">
        <f t="shared" si="11"/>
        <v>0</v>
      </c>
      <c r="H84">
        <f t="shared" si="12"/>
        <v>0</v>
      </c>
      <c r="I84">
        <f>IF(_xlfn.IFNA(VLOOKUP(A84,Status_classifier!A:A,1,0),0)=A84,1,0)</f>
        <v>0</v>
      </c>
      <c r="J84">
        <f t="shared" si="13"/>
        <v>0</v>
      </c>
      <c r="K84">
        <f t="shared" si="14"/>
        <v>1</v>
      </c>
      <c r="L84">
        <f t="shared" si="15"/>
        <v>0</v>
      </c>
      <c r="M84">
        <f t="shared" si="16"/>
        <v>0</v>
      </c>
    </row>
    <row r="85" spans="1:13" x14ac:dyDescent="0.25">
      <c r="A85" t="s">
        <v>1110</v>
      </c>
      <c r="B85" t="str">
        <f>VLOOKUP(A85,'1st expert'!$A$1:$H$144,8,0)</f>
        <v>Conceptual</v>
      </c>
      <c r="C85" t="str">
        <f>VLOOKUP(A85,'2nd expert'!$A$1:$F$144,3,0)</f>
        <v>Properties</v>
      </c>
      <c r="D85" t="str">
        <f>VLOOKUP(A85,'3rd expert'!$A$1:$E$144,3,0)</f>
        <v>Status</v>
      </c>
      <c r="E85">
        <f t="shared" si="9"/>
        <v>0</v>
      </c>
      <c r="F85">
        <f t="shared" si="10"/>
        <v>0</v>
      </c>
      <c r="G85">
        <f t="shared" si="11"/>
        <v>1</v>
      </c>
      <c r="H85">
        <f t="shared" si="12"/>
        <v>0</v>
      </c>
      <c r="I85">
        <f>IF(_xlfn.IFNA(VLOOKUP(A85,Status_classifier!A:A,1,0),0)=A85,1,0)</f>
        <v>0</v>
      </c>
      <c r="J85">
        <f t="shared" si="13"/>
        <v>0</v>
      </c>
      <c r="K85">
        <f t="shared" si="14"/>
        <v>1</v>
      </c>
      <c r="L85">
        <f t="shared" si="15"/>
        <v>0</v>
      </c>
      <c r="M85">
        <f t="shared" si="16"/>
        <v>0</v>
      </c>
    </row>
    <row r="86" spans="1:13" x14ac:dyDescent="0.25">
      <c r="A86" t="s">
        <v>1110</v>
      </c>
      <c r="B86" t="str">
        <f>VLOOKUP(A86,'1st expert'!$A$1:$H$144,8,0)</f>
        <v>Conceptual</v>
      </c>
      <c r="C86" t="str">
        <f>VLOOKUP(A86,'2nd expert'!$A$1:$F$144,3,0)</f>
        <v>Properties</v>
      </c>
      <c r="D86" t="str">
        <f>VLOOKUP(A86,'3rd expert'!$A$1:$E$144,3,0)</f>
        <v>Status</v>
      </c>
      <c r="E86">
        <f t="shared" si="9"/>
        <v>0</v>
      </c>
      <c r="F86">
        <f t="shared" si="10"/>
        <v>0</v>
      </c>
      <c r="G86">
        <f t="shared" si="11"/>
        <v>1</v>
      </c>
      <c r="H86">
        <f t="shared" si="12"/>
        <v>0</v>
      </c>
      <c r="I86">
        <f>IF(_xlfn.IFNA(VLOOKUP(A86,Status_classifier!A:A,1,0),0)=A86,1,0)</f>
        <v>0</v>
      </c>
      <c r="J86">
        <f t="shared" si="13"/>
        <v>0</v>
      </c>
      <c r="K86">
        <f t="shared" si="14"/>
        <v>1</v>
      </c>
      <c r="L86">
        <f t="shared" si="15"/>
        <v>0</v>
      </c>
      <c r="M86">
        <f t="shared" si="16"/>
        <v>0</v>
      </c>
    </row>
    <row r="87" spans="1:13" x14ac:dyDescent="0.25">
      <c r="A87" t="s">
        <v>1111</v>
      </c>
      <c r="B87" t="str">
        <f>VLOOKUP(A87,'1st expert'!$A$1:$H$144,8,0)</f>
        <v>Operation</v>
      </c>
      <c r="C87" t="str">
        <f>VLOOKUP(A87,'2nd expert'!$A$1:$F$144,3,0)</f>
        <v>Operation</v>
      </c>
      <c r="D87" t="str">
        <f>VLOOKUP(A87,'3rd expert'!$A$1:$E$144,3,0)</f>
        <v>Operation</v>
      </c>
      <c r="E87">
        <f t="shared" si="9"/>
        <v>0</v>
      </c>
      <c r="F87">
        <f t="shared" si="10"/>
        <v>0</v>
      </c>
      <c r="G87">
        <f t="shared" si="11"/>
        <v>0</v>
      </c>
      <c r="H87">
        <f t="shared" si="12"/>
        <v>0</v>
      </c>
      <c r="I87">
        <f>IF(_xlfn.IFNA(VLOOKUP(A87,Status_classifier!A:A,1,0),0)=A87,1,0)</f>
        <v>0</v>
      </c>
      <c r="J87">
        <f t="shared" si="13"/>
        <v>0</v>
      </c>
      <c r="K87">
        <f t="shared" si="14"/>
        <v>1</v>
      </c>
      <c r="L87">
        <f t="shared" si="15"/>
        <v>0</v>
      </c>
      <c r="M87">
        <f t="shared" si="16"/>
        <v>0</v>
      </c>
    </row>
    <row r="88" spans="1:13" x14ac:dyDescent="0.25">
      <c r="A88" t="s">
        <v>1112</v>
      </c>
      <c r="B88" t="str">
        <f>VLOOKUP(A88,'1st expert'!$A$1:$H$144,8,0)</f>
        <v>Properties</v>
      </c>
      <c r="C88" t="str">
        <f>VLOOKUP(A88,'2nd expert'!$A$1:$F$144,3,0)</f>
        <v>Properties</v>
      </c>
      <c r="D88" t="str">
        <f>VLOOKUP(A88,'3rd expert'!$A$1:$E$144,3,0)</f>
        <v>Properties ; Array</v>
      </c>
      <c r="E88">
        <f t="shared" si="9"/>
        <v>0</v>
      </c>
      <c r="F88">
        <f t="shared" si="10"/>
        <v>0</v>
      </c>
      <c r="G88">
        <f t="shared" si="11"/>
        <v>0</v>
      </c>
      <c r="H88">
        <f t="shared" si="12"/>
        <v>0</v>
      </c>
      <c r="I88">
        <f>IF(_xlfn.IFNA(VLOOKUP(A88,Status_classifier!A:A,1,0),0)=A88,1,0)</f>
        <v>0</v>
      </c>
      <c r="J88">
        <f t="shared" si="13"/>
        <v>0</v>
      </c>
      <c r="K88">
        <f t="shared" si="14"/>
        <v>1</v>
      </c>
      <c r="L88">
        <f t="shared" si="15"/>
        <v>0</v>
      </c>
      <c r="M88">
        <f t="shared" si="16"/>
        <v>0</v>
      </c>
    </row>
    <row r="89" spans="1:13" x14ac:dyDescent="0.25">
      <c r="A89" t="s">
        <v>1113</v>
      </c>
      <c r="B89" t="str">
        <f>VLOOKUP(A89,'1st expert'!$A$1:$H$144,8,0)</f>
        <v>Conceptual</v>
      </c>
      <c r="C89" t="str">
        <f>VLOOKUP(A89,'2nd expert'!$A$1:$F$144,3,0)</f>
        <v>Properties</v>
      </c>
      <c r="D89" t="str">
        <f>VLOOKUP(A89,'3rd expert'!$A$1:$E$144,3,0)</f>
        <v>Status</v>
      </c>
      <c r="E89">
        <f t="shared" si="9"/>
        <v>0</v>
      </c>
      <c r="F89">
        <f t="shared" si="10"/>
        <v>0</v>
      </c>
      <c r="G89">
        <f t="shared" si="11"/>
        <v>1</v>
      </c>
      <c r="H89">
        <f t="shared" si="12"/>
        <v>0</v>
      </c>
      <c r="I89">
        <f>IF(_xlfn.IFNA(VLOOKUP(A89,Status_classifier!A:A,1,0),0)=A89,1,0)</f>
        <v>0</v>
      </c>
      <c r="J89">
        <f t="shared" si="13"/>
        <v>0</v>
      </c>
      <c r="K89">
        <f t="shared" si="14"/>
        <v>1</v>
      </c>
      <c r="L89">
        <f t="shared" si="15"/>
        <v>0</v>
      </c>
      <c r="M89">
        <f t="shared" si="16"/>
        <v>0</v>
      </c>
    </row>
    <row r="90" spans="1:13" x14ac:dyDescent="0.25">
      <c r="A90" t="s">
        <v>1114</v>
      </c>
      <c r="B90" t="str">
        <f>VLOOKUP(A90,'1st expert'!$A$1:$H$144,8,0)</f>
        <v>Conceptual</v>
      </c>
      <c r="C90" t="str">
        <f>VLOOKUP(A90,'2nd expert'!$A$1:$F$144,3,0)</f>
        <v>Properties</v>
      </c>
      <c r="D90" t="str">
        <f>VLOOKUP(A90,'3rd expert'!$A$1:$E$144,3,0)</f>
        <v>Properties</v>
      </c>
      <c r="E90">
        <f t="shared" si="9"/>
        <v>0</v>
      </c>
      <c r="F90">
        <f t="shared" si="10"/>
        <v>0</v>
      </c>
      <c r="G90">
        <f t="shared" si="11"/>
        <v>0</v>
      </c>
      <c r="H90">
        <f t="shared" si="12"/>
        <v>0</v>
      </c>
      <c r="I90">
        <f>IF(_xlfn.IFNA(VLOOKUP(A90,Status_classifier!A:A,1,0),0)=A90,1,0)</f>
        <v>0</v>
      </c>
      <c r="J90">
        <f t="shared" si="13"/>
        <v>0</v>
      </c>
      <c r="K90">
        <f t="shared" si="14"/>
        <v>1</v>
      </c>
      <c r="L90">
        <f t="shared" si="15"/>
        <v>0</v>
      </c>
      <c r="M90">
        <f t="shared" si="16"/>
        <v>0</v>
      </c>
    </row>
    <row r="91" spans="1:13" x14ac:dyDescent="0.25">
      <c r="A91" t="s">
        <v>1115</v>
      </c>
      <c r="B91" t="str">
        <f>VLOOKUP(A91,'1st expert'!$A$1:$H$144,8,0)</f>
        <v>Conceptual</v>
      </c>
      <c r="C91" t="str">
        <f>VLOOKUP(A91,'2nd expert'!$A$1:$F$144,3,0)</f>
        <v>Properties</v>
      </c>
      <c r="D91" t="str">
        <f>VLOOKUP(A91,'3rd expert'!$A$1:$E$144,3,0)</f>
        <v>Status; Array</v>
      </c>
      <c r="E91">
        <f t="shared" si="9"/>
        <v>0</v>
      </c>
      <c r="F91">
        <f t="shared" si="10"/>
        <v>0</v>
      </c>
      <c r="G91">
        <f t="shared" si="11"/>
        <v>1</v>
      </c>
      <c r="H91">
        <f t="shared" si="12"/>
        <v>0</v>
      </c>
      <c r="I91">
        <f>IF(_xlfn.IFNA(VLOOKUP(A91,Status_classifier!A:A,1,0),0)=A91,1,0)</f>
        <v>0</v>
      </c>
      <c r="J91">
        <f t="shared" si="13"/>
        <v>0</v>
      </c>
      <c r="K91">
        <f t="shared" si="14"/>
        <v>1</v>
      </c>
      <c r="L91">
        <f t="shared" si="15"/>
        <v>0</v>
      </c>
      <c r="M91">
        <f t="shared" si="16"/>
        <v>0</v>
      </c>
    </row>
    <row r="92" spans="1:13" x14ac:dyDescent="0.25">
      <c r="A92" t="s">
        <v>1116</v>
      </c>
      <c r="B92" t="str">
        <f>VLOOKUP(A92,'1st expert'!$A$1:$H$144,8,0)</f>
        <v>Conceptual</v>
      </c>
      <c r="C92" t="str">
        <f>VLOOKUP(A92,'2nd expert'!$A$1:$F$144,3,0)</f>
        <v>Status</v>
      </c>
      <c r="D92" t="str">
        <f>VLOOKUP(A92,'3rd expert'!$A$1:$E$144,3,0)</f>
        <v>Status; Array</v>
      </c>
      <c r="E92">
        <f t="shared" si="9"/>
        <v>0</v>
      </c>
      <c r="F92">
        <f t="shared" si="10"/>
        <v>1</v>
      </c>
      <c r="G92">
        <f t="shared" si="11"/>
        <v>1</v>
      </c>
      <c r="H92">
        <f t="shared" si="12"/>
        <v>1</v>
      </c>
      <c r="I92">
        <f>IF(_xlfn.IFNA(VLOOKUP(A92,Status_classifier!A:A,1,0),0)=A92,1,0)</f>
        <v>0</v>
      </c>
      <c r="J92">
        <f t="shared" si="13"/>
        <v>0</v>
      </c>
      <c r="K92">
        <f t="shared" si="14"/>
        <v>0</v>
      </c>
      <c r="L92">
        <f t="shared" si="15"/>
        <v>0</v>
      </c>
      <c r="M92">
        <f t="shared" si="16"/>
        <v>1</v>
      </c>
    </row>
    <row r="93" spans="1:13" x14ac:dyDescent="0.25">
      <c r="A93" t="s">
        <v>1117</v>
      </c>
      <c r="B93" t="str">
        <f>VLOOKUP(A93,'1st expert'!$A$1:$H$144,8,0)</f>
        <v>Conceptual</v>
      </c>
      <c r="C93" t="str">
        <f>VLOOKUP(A93,'2nd expert'!$A$1:$F$144,3,0)</f>
        <v>Conceptual</v>
      </c>
      <c r="D93" t="str">
        <f>VLOOKUP(A93,'3rd expert'!$A$1:$E$144,3,0)</f>
        <v>Conceptual</v>
      </c>
      <c r="E93">
        <f t="shared" si="9"/>
        <v>0</v>
      </c>
      <c r="F93">
        <f t="shared" si="10"/>
        <v>0</v>
      </c>
      <c r="G93">
        <f t="shared" si="11"/>
        <v>0</v>
      </c>
      <c r="H93">
        <f t="shared" si="12"/>
        <v>0</v>
      </c>
      <c r="I93">
        <f>IF(_xlfn.IFNA(VLOOKUP(A93,Status_classifier!A:A,1,0),0)=A93,1,0)</f>
        <v>0</v>
      </c>
      <c r="J93">
        <f t="shared" si="13"/>
        <v>0</v>
      </c>
      <c r="K93">
        <f t="shared" si="14"/>
        <v>1</v>
      </c>
      <c r="L93">
        <f t="shared" si="15"/>
        <v>0</v>
      </c>
      <c r="M93">
        <f t="shared" si="16"/>
        <v>0</v>
      </c>
    </row>
    <row r="94" spans="1:13" x14ac:dyDescent="0.25">
      <c r="A94" t="s">
        <v>1118</v>
      </c>
      <c r="B94" t="str">
        <f>VLOOKUP(A94,'1st expert'!$A$1:$H$144,8,0)</f>
        <v>Conceptual</v>
      </c>
      <c r="C94" t="str">
        <f>VLOOKUP(A94,'2nd expert'!$A$1:$F$144,3,0)</f>
        <v>Properties</v>
      </c>
      <c r="D94" t="str">
        <f>VLOOKUP(A94,'3rd expert'!$A$1:$E$144,3,0)</f>
        <v>Properties</v>
      </c>
      <c r="E94">
        <f t="shared" si="9"/>
        <v>0</v>
      </c>
      <c r="F94">
        <f t="shared" si="10"/>
        <v>0</v>
      </c>
      <c r="G94">
        <f t="shared" si="11"/>
        <v>0</v>
      </c>
      <c r="H94">
        <f t="shared" si="12"/>
        <v>0</v>
      </c>
      <c r="I94">
        <f>IF(_xlfn.IFNA(VLOOKUP(A94,Status_classifier!A:A,1,0),0)=A94,1,0)</f>
        <v>0</v>
      </c>
      <c r="J94">
        <f t="shared" si="13"/>
        <v>0</v>
      </c>
      <c r="K94">
        <f t="shared" si="14"/>
        <v>1</v>
      </c>
      <c r="L94">
        <f t="shared" si="15"/>
        <v>0</v>
      </c>
      <c r="M94">
        <f t="shared" si="16"/>
        <v>0</v>
      </c>
    </row>
    <row r="95" spans="1:13" x14ac:dyDescent="0.25">
      <c r="A95" t="s">
        <v>1119</v>
      </c>
      <c r="B95" t="str">
        <f>VLOOKUP(A95,'1st expert'!$A$1:$H$144,8,0)</f>
        <v>Conceptual</v>
      </c>
      <c r="C95" t="str">
        <f>VLOOKUP(A95,'2nd expert'!$A$1:$F$144,3,0)</f>
        <v>Status</v>
      </c>
      <c r="D95" t="str">
        <f>VLOOKUP(A95,'3rd expert'!$A$1:$E$144,3,0)</f>
        <v>Results</v>
      </c>
      <c r="E95">
        <f t="shared" si="9"/>
        <v>0</v>
      </c>
      <c r="F95">
        <f t="shared" si="10"/>
        <v>1</v>
      </c>
      <c r="G95">
        <f t="shared" si="11"/>
        <v>0</v>
      </c>
      <c r="H95">
        <f t="shared" si="12"/>
        <v>0</v>
      </c>
      <c r="I95">
        <f>IF(_xlfn.IFNA(VLOOKUP(A95,Status_classifier!A:A,1,0),0)=A95,1,0)</f>
        <v>0</v>
      </c>
      <c r="J95">
        <f t="shared" si="13"/>
        <v>0</v>
      </c>
      <c r="K95">
        <f t="shared" si="14"/>
        <v>1</v>
      </c>
      <c r="L95">
        <f t="shared" si="15"/>
        <v>0</v>
      </c>
      <c r="M95">
        <f t="shared" si="16"/>
        <v>0</v>
      </c>
    </row>
    <row r="96" spans="1:13" x14ac:dyDescent="0.25">
      <c r="A96" t="s">
        <v>1118</v>
      </c>
      <c r="B96" t="str">
        <f>VLOOKUP(A96,'1st expert'!$A$1:$H$144,8,0)</f>
        <v>Conceptual</v>
      </c>
      <c r="C96" t="str">
        <f>VLOOKUP(A96,'2nd expert'!$A$1:$F$144,3,0)</f>
        <v>Properties</v>
      </c>
      <c r="D96" t="str">
        <f>VLOOKUP(A96,'3rd expert'!$A$1:$E$144,3,0)</f>
        <v>Properties</v>
      </c>
      <c r="E96">
        <f t="shared" si="9"/>
        <v>0</v>
      </c>
      <c r="F96">
        <f t="shared" si="10"/>
        <v>0</v>
      </c>
      <c r="G96">
        <f t="shared" si="11"/>
        <v>0</v>
      </c>
      <c r="H96">
        <f t="shared" si="12"/>
        <v>0</v>
      </c>
      <c r="I96">
        <f>IF(_xlfn.IFNA(VLOOKUP(A96,Status_classifier!A:A,1,0),0)=A96,1,0)</f>
        <v>0</v>
      </c>
      <c r="J96">
        <f t="shared" si="13"/>
        <v>0</v>
      </c>
      <c r="K96">
        <f t="shared" si="14"/>
        <v>1</v>
      </c>
      <c r="L96">
        <f t="shared" si="15"/>
        <v>0</v>
      </c>
      <c r="M96">
        <f t="shared" si="16"/>
        <v>0</v>
      </c>
    </row>
    <row r="97" spans="1:13" x14ac:dyDescent="0.25">
      <c r="A97" t="s">
        <v>1113</v>
      </c>
      <c r="B97" t="str">
        <f>VLOOKUP(A97,'1st expert'!$A$1:$H$144,8,0)</f>
        <v>Conceptual</v>
      </c>
      <c r="C97" t="str">
        <f>VLOOKUP(A97,'2nd expert'!$A$1:$F$144,3,0)</f>
        <v>Properties</v>
      </c>
      <c r="D97" t="str">
        <f>VLOOKUP(A97,'3rd expert'!$A$1:$E$144,3,0)</f>
        <v>Status</v>
      </c>
      <c r="E97">
        <f t="shared" si="9"/>
        <v>0</v>
      </c>
      <c r="F97">
        <f t="shared" si="10"/>
        <v>0</v>
      </c>
      <c r="G97">
        <f t="shared" si="11"/>
        <v>1</v>
      </c>
      <c r="H97">
        <f t="shared" si="12"/>
        <v>0</v>
      </c>
      <c r="I97">
        <f>IF(_xlfn.IFNA(VLOOKUP(A97,Status_classifier!A:A,1,0),0)=A97,1,0)</f>
        <v>0</v>
      </c>
      <c r="J97">
        <f t="shared" si="13"/>
        <v>0</v>
      </c>
      <c r="K97">
        <f t="shared" si="14"/>
        <v>1</v>
      </c>
      <c r="L97">
        <f t="shared" si="15"/>
        <v>0</v>
      </c>
      <c r="M97">
        <f t="shared" si="16"/>
        <v>0</v>
      </c>
    </row>
    <row r="98" spans="1:13" x14ac:dyDescent="0.25">
      <c r="A98" t="s">
        <v>1120</v>
      </c>
      <c r="B98" t="str">
        <f>VLOOKUP(A98,'1st expert'!$A$1:$H$144,8,0)</f>
        <v>Conceptual</v>
      </c>
      <c r="C98" t="str">
        <f>VLOOKUP(A98,'2nd expert'!$A$1:$F$144,3,0)</f>
        <v>Properties</v>
      </c>
      <c r="D98" t="str">
        <f>VLOOKUP(A98,'3rd expert'!$A$1:$E$144,3,0)</f>
        <v>Properties</v>
      </c>
      <c r="E98">
        <f t="shared" si="9"/>
        <v>0</v>
      </c>
      <c r="F98">
        <f t="shared" si="10"/>
        <v>0</v>
      </c>
      <c r="G98">
        <f t="shared" si="11"/>
        <v>0</v>
      </c>
      <c r="H98">
        <f t="shared" si="12"/>
        <v>0</v>
      </c>
      <c r="I98">
        <f>IF(_xlfn.IFNA(VLOOKUP(A98,Status_classifier!A:A,1,0),0)=A98,1,0)</f>
        <v>0</v>
      </c>
      <c r="J98">
        <f t="shared" si="13"/>
        <v>0</v>
      </c>
      <c r="K98">
        <f t="shared" si="14"/>
        <v>1</v>
      </c>
      <c r="L98">
        <f t="shared" si="15"/>
        <v>0</v>
      </c>
      <c r="M98">
        <f t="shared" si="16"/>
        <v>0</v>
      </c>
    </row>
    <row r="99" spans="1:13" x14ac:dyDescent="0.25">
      <c r="A99" t="s">
        <v>1121</v>
      </c>
      <c r="B99" t="str">
        <f>VLOOKUP(A99,'1st expert'!$A$1:$H$144,8,0)</f>
        <v>Conceptual</v>
      </c>
      <c r="C99" t="str">
        <f>VLOOKUP(A99,'2nd expert'!$A$1:$F$144,3,0)</f>
        <v>Status</v>
      </c>
      <c r="D99" t="str">
        <f>VLOOKUP(A99,'3rd expert'!$A$1:$E$144,3,0)</f>
        <v>Status</v>
      </c>
      <c r="E99">
        <f t="shared" si="9"/>
        <v>0</v>
      </c>
      <c r="F99">
        <f t="shared" si="10"/>
        <v>1</v>
      </c>
      <c r="G99">
        <f t="shared" si="11"/>
        <v>1</v>
      </c>
      <c r="H99">
        <f t="shared" si="12"/>
        <v>1</v>
      </c>
      <c r="I99">
        <f>IF(_xlfn.IFNA(VLOOKUP(A99,Status_classifier!A:A,1,0),0)=A99,1,0)</f>
        <v>0</v>
      </c>
      <c r="J99">
        <f t="shared" si="13"/>
        <v>0</v>
      </c>
      <c r="K99">
        <f t="shared" si="14"/>
        <v>0</v>
      </c>
      <c r="L99">
        <f t="shared" si="15"/>
        <v>0</v>
      </c>
      <c r="M99">
        <f t="shared" si="16"/>
        <v>1</v>
      </c>
    </row>
    <row r="100" spans="1:13" x14ac:dyDescent="0.25">
      <c r="A100" t="s">
        <v>1122</v>
      </c>
      <c r="B100" t="str">
        <f>VLOOKUP(A100,'1st expert'!$A$1:$H$144,8,0)</f>
        <v>Conceptual</v>
      </c>
      <c r="C100" t="str">
        <f>VLOOKUP(A100,'2nd expert'!$A$1:$F$144,3,0)</f>
        <v>Status</v>
      </c>
      <c r="D100" t="str">
        <f>VLOOKUP(A100,'3rd expert'!$A$1:$E$144,3,0)</f>
        <v>Status</v>
      </c>
      <c r="E100">
        <f t="shared" si="9"/>
        <v>0</v>
      </c>
      <c r="F100">
        <f t="shared" si="10"/>
        <v>1</v>
      </c>
      <c r="G100">
        <f t="shared" si="11"/>
        <v>1</v>
      </c>
      <c r="H100">
        <f t="shared" si="12"/>
        <v>1</v>
      </c>
      <c r="I100">
        <f>IF(_xlfn.IFNA(VLOOKUP(A100,Status_classifier!A:A,1,0),0)=A100,1,0)</f>
        <v>0</v>
      </c>
      <c r="J100">
        <f t="shared" si="13"/>
        <v>0</v>
      </c>
      <c r="K100">
        <f t="shared" si="14"/>
        <v>0</v>
      </c>
      <c r="L100">
        <f t="shared" si="15"/>
        <v>0</v>
      </c>
      <c r="M100">
        <f t="shared" si="16"/>
        <v>1</v>
      </c>
    </row>
    <row r="101" spans="1:13" x14ac:dyDescent="0.25">
      <c r="A101" t="s">
        <v>1123</v>
      </c>
      <c r="B101" t="str">
        <f>VLOOKUP(A101,'1st expert'!$A$1:$H$144,8,0)</f>
        <v>Conceptual</v>
      </c>
      <c r="C101" t="str">
        <f>VLOOKUP(A101,'2nd expert'!$A$1:$F$144,3,0)</f>
        <v>Conceptual</v>
      </c>
      <c r="D101" t="str">
        <f>VLOOKUP(A101,'3rd expert'!$A$1:$E$144,3,0)</f>
        <v>Conceptual</v>
      </c>
      <c r="E101">
        <f t="shared" si="9"/>
        <v>0</v>
      </c>
      <c r="F101">
        <f t="shared" si="10"/>
        <v>0</v>
      </c>
      <c r="G101">
        <f t="shared" si="11"/>
        <v>0</v>
      </c>
      <c r="H101">
        <f t="shared" si="12"/>
        <v>0</v>
      </c>
      <c r="I101">
        <f>IF(_xlfn.IFNA(VLOOKUP(A101,Status_classifier!A:A,1,0),0)=A101,1,0)</f>
        <v>0</v>
      </c>
      <c r="J101">
        <f t="shared" si="13"/>
        <v>0</v>
      </c>
      <c r="K101">
        <f t="shared" si="14"/>
        <v>1</v>
      </c>
      <c r="L101">
        <f t="shared" si="15"/>
        <v>0</v>
      </c>
      <c r="M101">
        <f t="shared" si="16"/>
        <v>0</v>
      </c>
    </row>
    <row r="102" spans="1:13" x14ac:dyDescent="0.25">
      <c r="A102" t="s">
        <v>1124</v>
      </c>
      <c r="B102" t="str">
        <f>VLOOKUP(A102,'1st expert'!$A$1:$H$144,8,0)</f>
        <v>Properties</v>
      </c>
      <c r="C102" t="str">
        <f>VLOOKUP(A102,'2nd expert'!$A$1:$F$144,3,0)</f>
        <v>Properties</v>
      </c>
      <c r="D102" t="str">
        <f>VLOOKUP(A102,'3rd expert'!$A$1:$E$144,3,0)</f>
        <v>Array; Status</v>
      </c>
      <c r="E102">
        <f t="shared" si="9"/>
        <v>0</v>
      </c>
      <c r="F102">
        <f t="shared" si="10"/>
        <v>0</v>
      </c>
      <c r="G102">
        <f t="shared" si="11"/>
        <v>1</v>
      </c>
      <c r="H102">
        <f t="shared" si="12"/>
        <v>0</v>
      </c>
      <c r="I102">
        <f>IF(_xlfn.IFNA(VLOOKUP(A102,Status_classifier!A:A,1,0),0)=A102,1,0)</f>
        <v>0</v>
      </c>
      <c r="J102">
        <f t="shared" si="13"/>
        <v>0</v>
      </c>
      <c r="K102">
        <f t="shared" si="14"/>
        <v>1</v>
      </c>
      <c r="L102">
        <f t="shared" si="15"/>
        <v>0</v>
      </c>
      <c r="M102">
        <f t="shared" si="16"/>
        <v>0</v>
      </c>
    </row>
    <row r="103" spans="1:13" x14ac:dyDescent="0.25">
      <c r="A103" t="s">
        <v>1125</v>
      </c>
      <c r="B103" t="str">
        <f>VLOOKUP(A103,'1st expert'!$A$1:$H$144,8,0)</f>
        <v>Properties</v>
      </c>
      <c r="C103" t="str">
        <f>VLOOKUP(A103,'2nd expert'!$A$1:$F$144,3,0)</f>
        <v>Operation;Properties</v>
      </c>
      <c r="D103" t="str">
        <f>VLOOKUP(A103,'3rd expert'!$A$1:$E$144,3,0)</f>
        <v>Array; Status</v>
      </c>
      <c r="E103">
        <f t="shared" si="9"/>
        <v>0</v>
      </c>
      <c r="F103">
        <f t="shared" si="10"/>
        <v>0</v>
      </c>
      <c r="G103">
        <f t="shared" si="11"/>
        <v>1</v>
      </c>
      <c r="H103">
        <f t="shared" si="12"/>
        <v>0</v>
      </c>
      <c r="I103">
        <f>IF(_xlfn.IFNA(VLOOKUP(A103,Status_classifier!A:A,1,0),0)=A103,1,0)</f>
        <v>0</v>
      </c>
      <c r="J103">
        <f t="shared" si="13"/>
        <v>0</v>
      </c>
      <c r="K103">
        <f t="shared" si="14"/>
        <v>1</v>
      </c>
      <c r="L103">
        <f t="shared" si="15"/>
        <v>0</v>
      </c>
      <c r="M103">
        <f t="shared" si="16"/>
        <v>0</v>
      </c>
    </row>
    <row r="104" spans="1:13" x14ac:dyDescent="0.25">
      <c r="A104" t="s">
        <v>1126</v>
      </c>
      <c r="B104" t="str">
        <f>VLOOKUP(A104,'1st expert'!$A$1:$H$144,8,0)</f>
        <v>Properties</v>
      </c>
      <c r="C104" t="str">
        <f>VLOOKUP(A104,'2nd expert'!$A$1:$F$144,3,0)</f>
        <v>Properties</v>
      </c>
      <c r="D104" t="str">
        <f>VLOOKUP(A104,'3rd expert'!$A$1:$E$144,3,0)</f>
        <v>Array; Status</v>
      </c>
      <c r="E104">
        <f t="shared" si="9"/>
        <v>0</v>
      </c>
      <c r="F104">
        <f t="shared" si="10"/>
        <v>0</v>
      </c>
      <c r="G104">
        <f t="shared" si="11"/>
        <v>1</v>
      </c>
      <c r="H104">
        <f t="shared" si="12"/>
        <v>0</v>
      </c>
      <c r="I104">
        <f>IF(_xlfn.IFNA(VLOOKUP(A104,Status_classifier!A:A,1,0),0)=A104,1,0)</f>
        <v>0</v>
      </c>
      <c r="J104">
        <f t="shared" si="13"/>
        <v>0</v>
      </c>
      <c r="K104">
        <f t="shared" si="14"/>
        <v>1</v>
      </c>
      <c r="L104">
        <f t="shared" si="15"/>
        <v>0</v>
      </c>
      <c r="M104">
        <f t="shared" si="16"/>
        <v>0</v>
      </c>
    </row>
    <row r="105" spans="1:13" x14ac:dyDescent="0.25">
      <c r="A105" t="s">
        <v>1121</v>
      </c>
      <c r="B105" t="str">
        <f>VLOOKUP(A105,'1st expert'!$A$1:$H$144,8,0)</f>
        <v>Conceptual</v>
      </c>
      <c r="C105" t="str">
        <f>VLOOKUP(A105,'2nd expert'!$A$1:$F$144,3,0)</f>
        <v>Status</v>
      </c>
      <c r="D105" t="str">
        <f>VLOOKUP(A105,'3rd expert'!$A$1:$E$144,3,0)</f>
        <v>Status</v>
      </c>
      <c r="E105">
        <f t="shared" si="9"/>
        <v>0</v>
      </c>
      <c r="F105">
        <f t="shared" si="10"/>
        <v>1</v>
      </c>
      <c r="G105">
        <f t="shared" si="11"/>
        <v>1</v>
      </c>
      <c r="H105">
        <f t="shared" si="12"/>
        <v>1</v>
      </c>
      <c r="I105">
        <f>IF(_xlfn.IFNA(VLOOKUP(A105,Status_classifier!A:A,1,0),0)=A105,1,0)</f>
        <v>0</v>
      </c>
      <c r="J105">
        <f t="shared" si="13"/>
        <v>0</v>
      </c>
      <c r="K105">
        <f t="shared" si="14"/>
        <v>0</v>
      </c>
      <c r="L105">
        <f t="shared" si="15"/>
        <v>0</v>
      </c>
      <c r="M105">
        <f t="shared" si="16"/>
        <v>1</v>
      </c>
    </row>
    <row r="106" spans="1:13" x14ac:dyDescent="0.25">
      <c r="A106" t="s">
        <v>1127</v>
      </c>
      <c r="B106" t="str">
        <f>VLOOKUP(A106,'1st expert'!$A$1:$H$144,8,0)</f>
        <v>Conceptual</v>
      </c>
      <c r="C106" t="str">
        <f>VLOOKUP(A106,'2nd expert'!$A$1:$F$144,3,0)</f>
        <v>Operation;Properties</v>
      </c>
      <c r="D106" t="str">
        <f>VLOOKUP(A106,'3rd expert'!$A$1:$E$144,3,0)</f>
        <v>Conceptual</v>
      </c>
      <c r="E106">
        <f t="shared" si="9"/>
        <v>0</v>
      </c>
      <c r="F106">
        <f t="shared" si="10"/>
        <v>0</v>
      </c>
      <c r="G106">
        <f t="shared" si="11"/>
        <v>0</v>
      </c>
      <c r="H106">
        <f t="shared" si="12"/>
        <v>0</v>
      </c>
      <c r="I106">
        <f>IF(_xlfn.IFNA(VLOOKUP(A106,Status_classifier!A:A,1,0),0)=A106,1,0)</f>
        <v>0</v>
      </c>
      <c r="J106">
        <f t="shared" si="13"/>
        <v>0</v>
      </c>
      <c r="K106">
        <f t="shared" si="14"/>
        <v>1</v>
      </c>
      <c r="L106">
        <f t="shared" si="15"/>
        <v>0</v>
      </c>
      <c r="M106">
        <f t="shared" si="16"/>
        <v>0</v>
      </c>
    </row>
    <row r="107" spans="1:13" x14ac:dyDescent="0.25">
      <c r="A107" t="s">
        <v>1128</v>
      </c>
      <c r="B107" t="str">
        <f>VLOOKUP(A107,'1st expert'!$A$1:$H$144,8,0)</f>
        <v>Conceptual</v>
      </c>
      <c r="C107" t="str">
        <f>VLOOKUP(A107,'2nd expert'!$A$1:$F$144,3,0)</f>
        <v>Properties</v>
      </c>
      <c r="D107" t="str">
        <f>VLOOKUP(A107,'3rd expert'!$A$1:$E$144,3,0)</f>
        <v>Conceptual</v>
      </c>
      <c r="E107">
        <f t="shared" si="9"/>
        <v>0</v>
      </c>
      <c r="F107">
        <f t="shared" si="10"/>
        <v>0</v>
      </c>
      <c r="G107">
        <f t="shared" si="11"/>
        <v>0</v>
      </c>
      <c r="H107">
        <f t="shared" si="12"/>
        <v>0</v>
      </c>
      <c r="I107">
        <f>IF(_xlfn.IFNA(VLOOKUP(A107,Status_classifier!A:A,1,0),0)=A107,1,0)</f>
        <v>0</v>
      </c>
      <c r="J107">
        <f t="shared" si="13"/>
        <v>0</v>
      </c>
      <c r="K107">
        <f t="shared" si="14"/>
        <v>1</v>
      </c>
      <c r="L107">
        <f t="shared" si="15"/>
        <v>0</v>
      </c>
      <c r="M107">
        <f t="shared" si="16"/>
        <v>0</v>
      </c>
    </row>
    <row r="108" spans="1:13" x14ac:dyDescent="0.25">
      <c r="A108" t="s">
        <v>1129</v>
      </c>
      <c r="B108" t="str">
        <f>VLOOKUP(A108,'1st expert'!$A$1:$H$144,8,0)</f>
        <v>Conceptual</v>
      </c>
      <c r="C108" t="str">
        <f>VLOOKUP(A108,'2nd expert'!$A$1:$F$144,3,0)</f>
        <v>Conceptual</v>
      </c>
      <c r="D108" t="str">
        <f>VLOOKUP(A108,'3rd expert'!$A$1:$E$144,3,0)</f>
        <v>Conceptual</v>
      </c>
      <c r="E108">
        <f t="shared" si="9"/>
        <v>0</v>
      </c>
      <c r="F108">
        <f t="shared" si="10"/>
        <v>0</v>
      </c>
      <c r="G108">
        <f t="shared" si="11"/>
        <v>0</v>
      </c>
      <c r="H108">
        <f t="shared" si="12"/>
        <v>0</v>
      </c>
      <c r="I108">
        <f>IF(_xlfn.IFNA(VLOOKUP(A108,Status_classifier!A:A,1,0),0)=A108,1,0)</f>
        <v>0</v>
      </c>
      <c r="J108">
        <f t="shared" si="13"/>
        <v>0</v>
      </c>
      <c r="K108">
        <f t="shared" si="14"/>
        <v>1</v>
      </c>
      <c r="L108">
        <f t="shared" si="15"/>
        <v>0</v>
      </c>
      <c r="M108">
        <f t="shared" si="16"/>
        <v>0</v>
      </c>
    </row>
    <row r="109" spans="1:13" x14ac:dyDescent="0.25">
      <c r="A109" t="s">
        <v>1130</v>
      </c>
      <c r="B109" t="str">
        <f>VLOOKUP(A109,'1st expert'!$A$1:$H$144,8,0)</f>
        <v>Array</v>
      </c>
      <c r="C109" t="str">
        <f>VLOOKUP(A109,'2nd expert'!$A$1:$F$144,3,0)</f>
        <v>Array;Properties</v>
      </c>
      <c r="D109" t="str">
        <f>VLOOKUP(A109,'3rd expert'!$A$1:$E$144,3,0)</f>
        <v>Array</v>
      </c>
      <c r="E109">
        <f t="shared" si="9"/>
        <v>0</v>
      </c>
      <c r="F109">
        <f t="shared" si="10"/>
        <v>0</v>
      </c>
      <c r="G109">
        <f t="shared" si="11"/>
        <v>0</v>
      </c>
      <c r="H109">
        <f t="shared" si="12"/>
        <v>0</v>
      </c>
      <c r="I109">
        <f>IF(_xlfn.IFNA(VLOOKUP(A109,Status_classifier!A:A,1,0),0)=A109,1,0)</f>
        <v>0</v>
      </c>
      <c r="J109">
        <f t="shared" si="13"/>
        <v>0</v>
      </c>
      <c r="K109">
        <f t="shared" si="14"/>
        <v>1</v>
      </c>
      <c r="L109">
        <f t="shared" si="15"/>
        <v>0</v>
      </c>
      <c r="M109">
        <f t="shared" si="16"/>
        <v>0</v>
      </c>
    </row>
    <row r="110" spans="1:13" x14ac:dyDescent="0.25">
      <c r="A110" t="s">
        <v>1131</v>
      </c>
      <c r="B110" t="str">
        <f>VLOOKUP(A110,'1st expert'!$A$1:$H$144,8,0)</f>
        <v>Conceptual</v>
      </c>
      <c r="C110" t="str">
        <f>VLOOKUP(A110,'2nd expert'!$A$1:$F$144,3,0)</f>
        <v>Properties</v>
      </c>
      <c r="D110" t="str">
        <f>VLOOKUP(A110,'3rd expert'!$A$1:$E$144,3,0)</f>
        <v>Conceptual</v>
      </c>
      <c r="E110">
        <f t="shared" si="9"/>
        <v>0</v>
      </c>
      <c r="F110">
        <f t="shared" si="10"/>
        <v>0</v>
      </c>
      <c r="G110">
        <f t="shared" si="11"/>
        <v>0</v>
      </c>
      <c r="H110">
        <f t="shared" si="12"/>
        <v>0</v>
      </c>
      <c r="I110">
        <f>IF(_xlfn.IFNA(VLOOKUP(A110,Status_classifier!A:A,1,0),0)=A110,1,0)</f>
        <v>0</v>
      </c>
      <c r="J110">
        <f t="shared" si="13"/>
        <v>0</v>
      </c>
      <c r="K110">
        <f t="shared" si="14"/>
        <v>1</v>
      </c>
      <c r="L110">
        <f t="shared" si="15"/>
        <v>0</v>
      </c>
      <c r="M110">
        <f t="shared" si="16"/>
        <v>0</v>
      </c>
    </row>
    <row r="111" spans="1:13" x14ac:dyDescent="0.25">
      <c r="A111" t="s">
        <v>1132</v>
      </c>
      <c r="B111" t="str">
        <f>VLOOKUP(A111,'1st expert'!$A$1:$H$144,8,0)</f>
        <v>Conceptual</v>
      </c>
      <c r="C111" t="str">
        <f>VLOOKUP(A111,'2nd expert'!$A$1:$F$144,3,0)</f>
        <v>Properties</v>
      </c>
      <c r="D111" t="str">
        <f>VLOOKUP(A111,'3rd expert'!$A$1:$E$144,3,0)</f>
        <v>Conceptual</v>
      </c>
      <c r="E111">
        <f t="shared" si="9"/>
        <v>0</v>
      </c>
      <c r="F111">
        <f t="shared" si="10"/>
        <v>0</v>
      </c>
      <c r="G111">
        <f t="shared" si="11"/>
        <v>0</v>
      </c>
      <c r="H111">
        <f t="shared" si="12"/>
        <v>0</v>
      </c>
      <c r="I111">
        <f>IF(_xlfn.IFNA(VLOOKUP(A111,Status_classifier!A:A,1,0),0)=A111,1,0)</f>
        <v>0</v>
      </c>
      <c r="J111">
        <f t="shared" si="13"/>
        <v>0</v>
      </c>
      <c r="K111">
        <f t="shared" si="14"/>
        <v>1</v>
      </c>
      <c r="L111">
        <f t="shared" si="15"/>
        <v>0</v>
      </c>
      <c r="M111">
        <f t="shared" si="16"/>
        <v>0</v>
      </c>
    </row>
    <row r="112" spans="1:13" x14ac:dyDescent="0.25">
      <c r="A112" t="s">
        <v>1133</v>
      </c>
      <c r="B112" t="str">
        <f>VLOOKUP(A112,'1st expert'!$A$1:$H$144,8,0)</f>
        <v>Conceptual</v>
      </c>
      <c r="C112" t="str">
        <f>VLOOKUP(A112,'2nd expert'!$A$1:$F$144,3,0)</f>
        <v>Properties</v>
      </c>
      <c r="D112" t="str">
        <f>VLOOKUP(A112,'3rd expert'!$A$1:$E$144,3,0)</f>
        <v>Conceptual</v>
      </c>
      <c r="E112">
        <f t="shared" si="9"/>
        <v>0</v>
      </c>
      <c r="F112">
        <f t="shared" si="10"/>
        <v>0</v>
      </c>
      <c r="G112">
        <f t="shared" si="11"/>
        <v>0</v>
      </c>
      <c r="H112">
        <f t="shared" si="12"/>
        <v>0</v>
      </c>
      <c r="I112">
        <f>IF(_xlfn.IFNA(VLOOKUP(A112,Status_classifier!A:A,1,0),0)=A112,1,0)</f>
        <v>0</v>
      </c>
      <c r="J112">
        <f t="shared" si="13"/>
        <v>0</v>
      </c>
      <c r="K112">
        <f t="shared" si="14"/>
        <v>1</v>
      </c>
      <c r="L112">
        <f t="shared" si="15"/>
        <v>0</v>
      </c>
      <c r="M112">
        <f t="shared" si="16"/>
        <v>0</v>
      </c>
    </row>
    <row r="113" spans="1:13" x14ac:dyDescent="0.25">
      <c r="A113" t="s">
        <v>1134</v>
      </c>
      <c r="B113" t="str">
        <f>VLOOKUP(A113,'1st expert'!$A$1:$H$144,8,0)</f>
        <v>Properties</v>
      </c>
      <c r="C113" t="str">
        <f>VLOOKUP(A113,'2nd expert'!$A$1:$F$144,3,0)</f>
        <v>Properties</v>
      </c>
      <c r="D113" t="str">
        <f>VLOOKUP(A113,'3rd expert'!$A$1:$E$144,3,0)</f>
        <v>Status</v>
      </c>
      <c r="E113">
        <f t="shared" si="9"/>
        <v>0</v>
      </c>
      <c r="F113">
        <f t="shared" si="10"/>
        <v>0</v>
      </c>
      <c r="G113">
        <f t="shared" si="11"/>
        <v>1</v>
      </c>
      <c r="H113">
        <f t="shared" si="12"/>
        <v>0</v>
      </c>
      <c r="I113">
        <f>IF(_xlfn.IFNA(VLOOKUP(A113,Status_classifier!A:A,1,0),0)=A113,1,0)</f>
        <v>0</v>
      </c>
      <c r="J113">
        <f t="shared" si="13"/>
        <v>0</v>
      </c>
      <c r="K113">
        <f t="shared" si="14"/>
        <v>1</v>
      </c>
      <c r="L113">
        <f t="shared" si="15"/>
        <v>0</v>
      </c>
      <c r="M113">
        <f t="shared" si="16"/>
        <v>0</v>
      </c>
    </row>
    <row r="114" spans="1:13" x14ac:dyDescent="0.25">
      <c r="A114" t="s">
        <v>1135</v>
      </c>
      <c r="B114" t="str">
        <f>VLOOKUP(A114,'1st expert'!$A$1:$H$144,8,0)</f>
        <v>Properties</v>
      </c>
      <c r="C114" t="str">
        <f>VLOOKUP(A114,'2nd expert'!$A$1:$F$144,3,0)</f>
        <v>Properties</v>
      </c>
      <c r="D114" t="str">
        <f>VLOOKUP(A114,'3rd expert'!$A$1:$E$144,3,0)</f>
        <v>Status</v>
      </c>
      <c r="E114">
        <f t="shared" si="9"/>
        <v>0</v>
      </c>
      <c r="F114">
        <f t="shared" si="10"/>
        <v>0</v>
      </c>
      <c r="G114">
        <f t="shared" si="11"/>
        <v>1</v>
      </c>
      <c r="H114">
        <f t="shared" si="12"/>
        <v>0</v>
      </c>
      <c r="I114">
        <f>IF(_xlfn.IFNA(VLOOKUP(A114,Status_classifier!A:A,1,0),0)=A114,1,0)</f>
        <v>0</v>
      </c>
      <c r="J114">
        <f t="shared" si="13"/>
        <v>0</v>
      </c>
      <c r="K114">
        <f t="shared" si="14"/>
        <v>1</v>
      </c>
      <c r="L114">
        <f t="shared" si="15"/>
        <v>0</v>
      </c>
      <c r="M114">
        <f t="shared" si="16"/>
        <v>0</v>
      </c>
    </row>
    <row r="115" spans="1:13" x14ac:dyDescent="0.25">
      <c r="A115" t="s">
        <v>1136</v>
      </c>
      <c r="B115" t="str">
        <f>VLOOKUP(A115,'1st expert'!$A$1:$H$144,8,0)</f>
        <v>Properties</v>
      </c>
      <c r="C115" t="str">
        <f>VLOOKUP(A115,'2nd expert'!$A$1:$F$144,3,0)</f>
        <v>Properties</v>
      </c>
      <c r="D115" t="str">
        <f>VLOOKUP(A115,'3rd expert'!$A$1:$E$144,3,0)</f>
        <v>Array; Status</v>
      </c>
      <c r="E115">
        <f t="shared" si="9"/>
        <v>0</v>
      </c>
      <c r="F115">
        <f t="shared" si="10"/>
        <v>0</v>
      </c>
      <c r="G115">
        <f t="shared" si="11"/>
        <v>1</v>
      </c>
      <c r="H115">
        <f t="shared" si="12"/>
        <v>0</v>
      </c>
      <c r="I115">
        <f>IF(_xlfn.IFNA(VLOOKUP(A115,Status_classifier!A:A,1,0),0)=A115,1,0)</f>
        <v>0</v>
      </c>
      <c r="J115">
        <f t="shared" si="13"/>
        <v>0</v>
      </c>
      <c r="K115">
        <f t="shared" si="14"/>
        <v>1</v>
      </c>
      <c r="L115">
        <f t="shared" si="15"/>
        <v>0</v>
      </c>
      <c r="M115">
        <f t="shared" si="16"/>
        <v>0</v>
      </c>
    </row>
    <row r="116" spans="1:13" x14ac:dyDescent="0.25">
      <c r="A116" t="s">
        <v>1137</v>
      </c>
      <c r="B116" t="str">
        <f>VLOOKUP(A116,'1st expert'!$A$1:$H$144,8,0)</f>
        <v>Conceptual</v>
      </c>
      <c r="C116" t="str">
        <f>VLOOKUP(A116,'2nd expert'!$A$1:$F$144,3,0)</f>
        <v>Array</v>
      </c>
      <c r="D116" t="str">
        <f>VLOOKUP(A116,'3rd expert'!$A$1:$E$144,3,0)</f>
        <v>Status</v>
      </c>
      <c r="E116">
        <f t="shared" si="9"/>
        <v>0</v>
      </c>
      <c r="F116">
        <f t="shared" si="10"/>
        <v>0</v>
      </c>
      <c r="G116">
        <f t="shared" si="11"/>
        <v>1</v>
      </c>
      <c r="H116">
        <f t="shared" si="12"/>
        <v>0</v>
      </c>
      <c r="I116">
        <f>IF(_xlfn.IFNA(VLOOKUP(A116,Status_classifier!A:A,1,0),0)=A116,1,0)</f>
        <v>0</v>
      </c>
      <c r="J116">
        <f t="shared" si="13"/>
        <v>0</v>
      </c>
      <c r="K116">
        <f t="shared" si="14"/>
        <v>1</v>
      </c>
      <c r="L116">
        <f t="shared" si="15"/>
        <v>0</v>
      </c>
      <c r="M116">
        <f t="shared" si="16"/>
        <v>0</v>
      </c>
    </row>
    <row r="117" spans="1:13" x14ac:dyDescent="0.25">
      <c r="A117" t="s">
        <v>1138</v>
      </c>
      <c r="B117" t="str">
        <f>VLOOKUP(A117,'1st expert'!$A$1:$H$144,8,0)</f>
        <v>Conceptual</v>
      </c>
      <c r="C117" t="str">
        <f>VLOOKUP(A117,'2nd expert'!$A$1:$F$144,3,0)</f>
        <v>Array;Properties</v>
      </c>
      <c r="D117" t="str">
        <f>VLOOKUP(A117,'3rd expert'!$A$1:$E$144,3,0)</f>
        <v>Status</v>
      </c>
      <c r="E117">
        <f t="shared" si="9"/>
        <v>0</v>
      </c>
      <c r="F117">
        <f t="shared" si="10"/>
        <v>0</v>
      </c>
      <c r="G117">
        <f t="shared" si="11"/>
        <v>1</v>
      </c>
      <c r="H117">
        <f t="shared" si="12"/>
        <v>0</v>
      </c>
      <c r="I117">
        <f>IF(_xlfn.IFNA(VLOOKUP(A117,Status_classifier!A:A,1,0),0)=A117,1,0)</f>
        <v>0</v>
      </c>
      <c r="J117">
        <f t="shared" si="13"/>
        <v>0</v>
      </c>
      <c r="K117">
        <f t="shared" si="14"/>
        <v>1</v>
      </c>
      <c r="L117">
        <f t="shared" si="15"/>
        <v>0</v>
      </c>
      <c r="M117">
        <f t="shared" si="16"/>
        <v>0</v>
      </c>
    </row>
    <row r="118" spans="1:13" x14ac:dyDescent="0.25">
      <c r="A118" t="s">
        <v>1139</v>
      </c>
      <c r="B118" t="str">
        <f>VLOOKUP(A118,'1st expert'!$A$1:$H$144,8,0)</f>
        <v>Conceptual</v>
      </c>
      <c r="C118" t="str">
        <f>VLOOKUP(A118,'2nd expert'!$A$1:$F$144,3,0)</f>
        <v>Conceptual</v>
      </c>
      <c r="D118" t="str">
        <f>VLOOKUP(A118,'3rd expert'!$A$1:$E$144,3,0)</f>
        <v>Operation</v>
      </c>
      <c r="E118">
        <f t="shared" si="9"/>
        <v>0</v>
      </c>
      <c r="F118">
        <f t="shared" si="10"/>
        <v>0</v>
      </c>
      <c r="G118">
        <f t="shared" si="11"/>
        <v>0</v>
      </c>
      <c r="H118">
        <f t="shared" si="12"/>
        <v>0</v>
      </c>
      <c r="I118">
        <f>IF(_xlfn.IFNA(VLOOKUP(A118,Status_classifier!A:A,1,0),0)=A118,1,0)</f>
        <v>0</v>
      </c>
      <c r="J118">
        <f t="shared" si="13"/>
        <v>0</v>
      </c>
      <c r="K118">
        <f t="shared" si="14"/>
        <v>1</v>
      </c>
      <c r="L118">
        <f t="shared" si="15"/>
        <v>0</v>
      </c>
      <c r="M118">
        <f t="shared" si="16"/>
        <v>0</v>
      </c>
    </row>
    <row r="119" spans="1:13" x14ac:dyDescent="0.25">
      <c r="A119" t="s">
        <v>1140</v>
      </c>
      <c r="B119" t="str">
        <f>VLOOKUP(A119,'1st expert'!$A$1:$H$144,8,0)</f>
        <v>Conceptual</v>
      </c>
      <c r="C119" t="str">
        <f>VLOOKUP(A119,'2nd expert'!$A$1:$F$144,3,0)</f>
        <v>Array</v>
      </c>
      <c r="D119" t="str">
        <f>VLOOKUP(A119,'3rd expert'!$A$1:$E$144,3,0)</f>
        <v>Results</v>
      </c>
      <c r="E119">
        <f t="shared" si="9"/>
        <v>0</v>
      </c>
      <c r="F119">
        <f t="shared" si="10"/>
        <v>0</v>
      </c>
      <c r="G119">
        <f t="shared" si="11"/>
        <v>0</v>
      </c>
      <c r="H119">
        <f t="shared" si="12"/>
        <v>0</v>
      </c>
      <c r="I119">
        <f>IF(_xlfn.IFNA(VLOOKUP(A119,Status_classifier!A:A,1,0),0)=A119,1,0)</f>
        <v>0</v>
      </c>
      <c r="J119">
        <f t="shared" si="13"/>
        <v>0</v>
      </c>
      <c r="K119">
        <f t="shared" si="14"/>
        <v>1</v>
      </c>
      <c r="L119">
        <f t="shared" si="15"/>
        <v>0</v>
      </c>
      <c r="M119">
        <f t="shared" si="16"/>
        <v>0</v>
      </c>
    </row>
    <row r="120" spans="1:13" x14ac:dyDescent="0.25">
      <c r="A120" t="s">
        <v>1141</v>
      </c>
      <c r="B120" t="str">
        <f>VLOOKUP(A120,'1st expert'!$A$1:$H$144,8,0)</f>
        <v>Conceptual</v>
      </c>
      <c r="C120" t="str">
        <f>VLOOKUP(A120,'2nd expert'!$A$1:$F$144,3,0)</f>
        <v>Conceptual</v>
      </c>
      <c r="D120" t="str">
        <f>VLOOKUP(A120,'3rd expert'!$A$1:$E$144,3,0)</f>
        <v>Status</v>
      </c>
      <c r="E120">
        <f t="shared" si="9"/>
        <v>0</v>
      </c>
      <c r="F120">
        <f t="shared" si="10"/>
        <v>0</v>
      </c>
      <c r="G120">
        <f t="shared" si="11"/>
        <v>1</v>
      </c>
      <c r="H120">
        <f t="shared" si="12"/>
        <v>0</v>
      </c>
      <c r="I120">
        <f>IF(_xlfn.IFNA(VLOOKUP(A120,Status_classifier!A:A,1,0),0)=A120,1,0)</f>
        <v>0</v>
      </c>
      <c r="J120">
        <f t="shared" si="13"/>
        <v>0</v>
      </c>
      <c r="K120">
        <f t="shared" si="14"/>
        <v>1</v>
      </c>
      <c r="L120">
        <f t="shared" si="15"/>
        <v>0</v>
      </c>
      <c r="M120">
        <f t="shared" si="16"/>
        <v>0</v>
      </c>
    </row>
    <row r="121" spans="1:13" x14ac:dyDescent="0.25">
      <c r="A121" t="s">
        <v>1142</v>
      </c>
      <c r="B121" t="str">
        <f>VLOOKUP(A121,'1st expert'!$A$1:$H$144,8,0)</f>
        <v>Conceptual</v>
      </c>
      <c r="C121" t="str">
        <f>VLOOKUP(A121,'2nd expert'!$A$1:$F$144,3,0)</f>
        <v>Conceptual</v>
      </c>
      <c r="D121" t="str">
        <f>VLOOKUP(A121,'3rd expert'!$A$1:$E$144,3,0)</f>
        <v>Properties ; Array</v>
      </c>
      <c r="E121">
        <f t="shared" si="9"/>
        <v>0</v>
      </c>
      <c r="F121">
        <f t="shared" si="10"/>
        <v>0</v>
      </c>
      <c r="G121">
        <f t="shared" si="11"/>
        <v>0</v>
      </c>
      <c r="H121">
        <f t="shared" si="12"/>
        <v>0</v>
      </c>
      <c r="I121">
        <f>IF(_xlfn.IFNA(VLOOKUP(A121,Status_classifier!A:A,1,0),0)=A121,1,0)</f>
        <v>0</v>
      </c>
      <c r="J121">
        <f t="shared" si="13"/>
        <v>0</v>
      </c>
      <c r="K121">
        <f t="shared" si="14"/>
        <v>1</v>
      </c>
      <c r="L121">
        <f t="shared" si="15"/>
        <v>0</v>
      </c>
      <c r="M121">
        <f t="shared" si="16"/>
        <v>0</v>
      </c>
    </row>
    <row r="122" spans="1:13" x14ac:dyDescent="0.25">
      <c r="A122" t="s">
        <v>1143</v>
      </c>
      <c r="B122" t="str">
        <f>VLOOKUP(A122,'1st expert'!$A$1:$H$144,8,0)</f>
        <v>Conceptual</v>
      </c>
      <c r="C122" t="str">
        <f>VLOOKUP(A122,'2nd expert'!$A$1:$F$144,3,0)</f>
        <v>Array</v>
      </c>
      <c r="D122" t="str">
        <f>VLOOKUP(A122,'3rd expert'!$A$1:$E$144,3,0)</f>
        <v>Properties ; Array</v>
      </c>
      <c r="E122">
        <f t="shared" si="9"/>
        <v>0</v>
      </c>
      <c r="F122">
        <f t="shared" si="10"/>
        <v>0</v>
      </c>
      <c r="G122">
        <f t="shared" si="11"/>
        <v>0</v>
      </c>
      <c r="H122">
        <f t="shared" si="12"/>
        <v>0</v>
      </c>
      <c r="I122">
        <f>IF(_xlfn.IFNA(VLOOKUP(A122,Status_classifier!A:A,1,0),0)=A122,1,0)</f>
        <v>0</v>
      </c>
      <c r="J122">
        <f t="shared" si="13"/>
        <v>0</v>
      </c>
      <c r="K122">
        <f t="shared" si="14"/>
        <v>1</v>
      </c>
      <c r="L122">
        <f t="shared" si="15"/>
        <v>0</v>
      </c>
      <c r="M122">
        <f t="shared" si="16"/>
        <v>0</v>
      </c>
    </row>
    <row r="123" spans="1:13" x14ac:dyDescent="0.25">
      <c r="A123" t="s">
        <v>1144</v>
      </c>
      <c r="B123" t="str">
        <f>VLOOKUP(A123,'1st expert'!$A$1:$H$144,8,0)</f>
        <v>Conceptual</v>
      </c>
      <c r="C123" t="str">
        <f>VLOOKUP(A123,'2nd expert'!$A$1:$F$144,3,0)</f>
        <v>Properties</v>
      </c>
      <c r="D123" t="str">
        <f>VLOOKUP(A123,'3rd expert'!$A$1:$E$144,3,0)</f>
        <v>Conceptual</v>
      </c>
      <c r="E123">
        <f t="shared" si="9"/>
        <v>0</v>
      </c>
      <c r="F123">
        <f t="shared" si="10"/>
        <v>0</v>
      </c>
      <c r="G123">
        <f t="shared" si="11"/>
        <v>0</v>
      </c>
      <c r="H123">
        <f t="shared" si="12"/>
        <v>0</v>
      </c>
      <c r="I123">
        <f>IF(_xlfn.IFNA(VLOOKUP(A123,Status_classifier!A:A,1,0),0)=A123,1,0)</f>
        <v>0</v>
      </c>
      <c r="J123">
        <f t="shared" si="13"/>
        <v>0</v>
      </c>
      <c r="K123">
        <f t="shared" si="14"/>
        <v>1</v>
      </c>
      <c r="L123">
        <f t="shared" si="15"/>
        <v>0</v>
      </c>
      <c r="M123">
        <f t="shared" si="16"/>
        <v>0</v>
      </c>
    </row>
    <row r="124" spans="1:13" x14ac:dyDescent="0.25">
      <c r="A124" t="s">
        <v>1145</v>
      </c>
      <c r="B124" t="str">
        <f>VLOOKUP(A124,'1st expert'!$A$1:$H$144,8,0)</f>
        <v>Conceptual</v>
      </c>
      <c r="C124" t="str">
        <f>VLOOKUP(A124,'2nd expert'!$A$1:$F$144,3,0)</f>
        <v>Properties</v>
      </c>
      <c r="D124" t="str">
        <f>VLOOKUP(A124,'3rd expert'!$A$1:$E$144,3,0)</f>
        <v>Properties</v>
      </c>
      <c r="E124">
        <f t="shared" si="9"/>
        <v>0</v>
      </c>
      <c r="F124">
        <f t="shared" si="10"/>
        <v>0</v>
      </c>
      <c r="G124">
        <f t="shared" si="11"/>
        <v>0</v>
      </c>
      <c r="H124">
        <f t="shared" si="12"/>
        <v>0</v>
      </c>
      <c r="I124">
        <f>IF(_xlfn.IFNA(VLOOKUP(A124,Status_classifier!A:A,1,0),0)=A124,1,0)</f>
        <v>0</v>
      </c>
      <c r="J124">
        <f t="shared" si="13"/>
        <v>0</v>
      </c>
      <c r="K124">
        <f t="shared" si="14"/>
        <v>1</v>
      </c>
      <c r="L124">
        <f t="shared" si="15"/>
        <v>0</v>
      </c>
      <c r="M124">
        <f t="shared" si="16"/>
        <v>0</v>
      </c>
    </row>
    <row r="125" spans="1:13" x14ac:dyDescent="0.25">
      <c r="A125" t="s">
        <v>1146</v>
      </c>
      <c r="B125" t="str">
        <f>VLOOKUP(A125,'1st expert'!$A$1:$H$144,8,0)</f>
        <v>Operation</v>
      </c>
      <c r="C125" t="str">
        <f>VLOOKUP(A125,'2nd expert'!$A$1:$F$144,3,0)</f>
        <v>Operation</v>
      </c>
      <c r="D125" t="str">
        <f>VLOOKUP(A125,'3rd expert'!$A$1:$E$144,3,0)</f>
        <v>Operation</v>
      </c>
      <c r="E125">
        <f t="shared" si="9"/>
        <v>0</v>
      </c>
      <c r="F125">
        <f t="shared" si="10"/>
        <v>0</v>
      </c>
      <c r="G125">
        <f t="shared" si="11"/>
        <v>0</v>
      </c>
      <c r="H125">
        <f t="shared" si="12"/>
        <v>0</v>
      </c>
      <c r="I125">
        <f>IF(_xlfn.IFNA(VLOOKUP(A125,Status_classifier!A:A,1,0),0)=A125,1,0)</f>
        <v>0</v>
      </c>
      <c r="J125">
        <f t="shared" si="13"/>
        <v>0</v>
      </c>
      <c r="K125">
        <f t="shared" si="14"/>
        <v>1</v>
      </c>
      <c r="L125">
        <f t="shared" si="15"/>
        <v>0</v>
      </c>
      <c r="M125">
        <f t="shared" si="16"/>
        <v>0</v>
      </c>
    </row>
    <row r="126" spans="1:13" x14ac:dyDescent="0.25">
      <c r="A126" t="s">
        <v>1147</v>
      </c>
      <c r="B126" t="str">
        <f>VLOOKUP(A126,'1st expert'!$A$1:$H$144,8,0)</f>
        <v>Conceptual</v>
      </c>
      <c r="C126" t="str">
        <f>VLOOKUP(A126,'2nd expert'!$A$1:$F$144,3,0)</f>
        <v>Operation</v>
      </c>
      <c r="D126" t="str">
        <f>VLOOKUP(A126,'3rd expert'!$A$1:$E$144,3,0)</f>
        <v>Operation</v>
      </c>
      <c r="E126">
        <f t="shared" si="9"/>
        <v>0</v>
      </c>
      <c r="F126">
        <f t="shared" si="10"/>
        <v>0</v>
      </c>
      <c r="G126">
        <f t="shared" si="11"/>
        <v>0</v>
      </c>
      <c r="H126">
        <f t="shared" si="12"/>
        <v>0</v>
      </c>
      <c r="I126">
        <f>IF(_xlfn.IFNA(VLOOKUP(A126,Status_classifier!A:A,1,0),0)=A126,1,0)</f>
        <v>0</v>
      </c>
      <c r="J126">
        <f t="shared" si="13"/>
        <v>0</v>
      </c>
      <c r="K126">
        <f t="shared" si="14"/>
        <v>1</v>
      </c>
      <c r="L126">
        <f t="shared" si="15"/>
        <v>0</v>
      </c>
      <c r="M126">
        <f t="shared" si="16"/>
        <v>0</v>
      </c>
    </row>
    <row r="127" spans="1:13" x14ac:dyDescent="0.25">
      <c r="A127" t="s">
        <v>1148</v>
      </c>
      <c r="B127" t="str">
        <f>VLOOKUP(A127,'1st expert'!$A$1:$H$144,8,0)</f>
        <v>Operation</v>
      </c>
      <c r="C127" t="str">
        <f>VLOOKUP(A127,'2nd expert'!$A$1:$F$144,3,0)</f>
        <v>Operation</v>
      </c>
      <c r="D127" t="str">
        <f>VLOOKUP(A127,'3rd expert'!$A$1:$E$144,3,0)</f>
        <v>Properties</v>
      </c>
      <c r="E127">
        <f t="shared" si="9"/>
        <v>0</v>
      </c>
      <c r="F127">
        <f t="shared" si="10"/>
        <v>0</v>
      </c>
      <c r="G127">
        <f t="shared" si="11"/>
        <v>0</v>
      </c>
      <c r="H127">
        <f t="shared" si="12"/>
        <v>0</v>
      </c>
      <c r="I127">
        <f>IF(_xlfn.IFNA(VLOOKUP(A127,Status_classifier!A:A,1,0),0)=A127,1,0)</f>
        <v>0</v>
      </c>
      <c r="J127">
        <f t="shared" si="13"/>
        <v>0</v>
      </c>
      <c r="K127">
        <f t="shared" si="14"/>
        <v>1</v>
      </c>
      <c r="L127">
        <f t="shared" si="15"/>
        <v>0</v>
      </c>
      <c r="M127">
        <f t="shared" si="16"/>
        <v>0</v>
      </c>
    </row>
    <row r="128" spans="1:13" x14ac:dyDescent="0.25">
      <c r="A128" t="s">
        <v>1146</v>
      </c>
      <c r="B128" t="str">
        <f>VLOOKUP(A128,'1st expert'!$A$1:$H$144,8,0)</f>
        <v>Operation</v>
      </c>
      <c r="C128" t="str">
        <f>VLOOKUP(A128,'2nd expert'!$A$1:$F$144,3,0)</f>
        <v>Operation</v>
      </c>
      <c r="D128" t="str">
        <f>VLOOKUP(A128,'3rd expert'!$A$1:$E$144,3,0)</f>
        <v>Operation</v>
      </c>
      <c r="E128">
        <f t="shared" si="9"/>
        <v>0</v>
      </c>
      <c r="F128">
        <f t="shared" si="10"/>
        <v>0</v>
      </c>
      <c r="G128">
        <f t="shared" si="11"/>
        <v>0</v>
      </c>
      <c r="H128">
        <f t="shared" si="12"/>
        <v>0</v>
      </c>
      <c r="I128">
        <f>IF(_xlfn.IFNA(VLOOKUP(A128,Status_classifier!A:A,1,0),0)=A128,1,0)</f>
        <v>0</v>
      </c>
      <c r="J128">
        <f t="shared" si="13"/>
        <v>0</v>
      </c>
      <c r="K128">
        <f t="shared" si="14"/>
        <v>1</v>
      </c>
      <c r="L128">
        <f t="shared" si="15"/>
        <v>0</v>
      </c>
      <c r="M128">
        <f t="shared" si="16"/>
        <v>0</v>
      </c>
    </row>
    <row r="129" spans="1:13" x14ac:dyDescent="0.25">
      <c r="A129" t="s">
        <v>1149</v>
      </c>
      <c r="B129" t="str">
        <f>VLOOKUP(A129,'1st expert'!$A$1:$H$144,8,0)</f>
        <v>Conceptual</v>
      </c>
      <c r="C129" t="str">
        <f>VLOOKUP(A129,'2nd expert'!$A$1:$F$144,3,0)</f>
        <v>Conceptual</v>
      </c>
      <c r="D129" t="str">
        <f>VLOOKUP(A129,'3rd expert'!$A$1:$E$144,3,0)</f>
        <v>Properties</v>
      </c>
      <c r="E129">
        <f t="shared" si="9"/>
        <v>0</v>
      </c>
      <c r="F129">
        <f t="shared" si="10"/>
        <v>0</v>
      </c>
      <c r="G129">
        <f t="shared" si="11"/>
        <v>0</v>
      </c>
      <c r="H129">
        <f t="shared" si="12"/>
        <v>0</v>
      </c>
      <c r="I129">
        <f>IF(_xlfn.IFNA(VLOOKUP(A129,Status_classifier!A:A,1,0),0)=A129,1,0)</f>
        <v>0</v>
      </c>
      <c r="J129">
        <f t="shared" si="13"/>
        <v>0</v>
      </c>
      <c r="K129">
        <f t="shared" si="14"/>
        <v>1</v>
      </c>
      <c r="L129">
        <f t="shared" si="15"/>
        <v>0</v>
      </c>
      <c r="M129">
        <f t="shared" si="16"/>
        <v>0</v>
      </c>
    </row>
    <row r="130" spans="1:13" x14ac:dyDescent="0.25">
      <c r="A130" t="s">
        <v>1150</v>
      </c>
      <c r="B130" t="str">
        <f>VLOOKUP(A130,'1st expert'!$A$1:$H$144,8,0)</f>
        <v>Array; Results</v>
      </c>
      <c r="C130" t="str">
        <f>VLOOKUP(A130,'2nd expert'!$A$1:$F$144,3,0)</f>
        <v>Array;Results</v>
      </c>
      <c r="D130" t="str">
        <f>VLOOKUP(A130,'3rd expert'!$A$1:$E$144,3,0)</f>
        <v>Array; Status</v>
      </c>
      <c r="E130">
        <f t="shared" si="9"/>
        <v>0</v>
      </c>
      <c r="F130">
        <f t="shared" si="10"/>
        <v>0</v>
      </c>
      <c r="G130">
        <f t="shared" si="11"/>
        <v>1</v>
      </c>
      <c r="H130">
        <f t="shared" si="12"/>
        <v>0</v>
      </c>
      <c r="I130">
        <f>IF(_xlfn.IFNA(VLOOKUP(A130,Status_classifier!A:A,1,0),0)=A130,1,0)</f>
        <v>0</v>
      </c>
      <c r="J130">
        <f t="shared" si="13"/>
        <v>0</v>
      </c>
      <c r="K130">
        <f t="shared" si="14"/>
        <v>1</v>
      </c>
      <c r="L130">
        <f t="shared" si="15"/>
        <v>0</v>
      </c>
      <c r="M130">
        <f t="shared" si="16"/>
        <v>0</v>
      </c>
    </row>
    <row r="131" spans="1:13" x14ac:dyDescent="0.25">
      <c r="A131" t="s">
        <v>1151</v>
      </c>
      <c r="B131" t="str">
        <f>VLOOKUP(A131,'1st expert'!$A$1:$H$144,8,0)</f>
        <v>Conceptual</v>
      </c>
      <c r="C131" t="str">
        <f>VLOOKUP(A131,'2nd expert'!$A$1:$F$144,3,0)</f>
        <v>Conceptual</v>
      </c>
      <c r="D131" t="str">
        <f>VLOOKUP(A131,'3rd expert'!$A$1:$E$144,3,0)</f>
        <v>Properties</v>
      </c>
      <c r="E131">
        <f t="shared" ref="E131:E144" si="17">IF(OR(B131="Status",ISNUMBER(SEARCH("Status",B131))),1,0)</f>
        <v>0</v>
      </c>
      <c r="F131">
        <f t="shared" ref="F131:F144" si="18">IF(OR(C131="Status",ISNUMBER(SEARCH("Status",C131))),1,0)</f>
        <v>0</v>
      </c>
      <c r="G131">
        <f t="shared" ref="G131:G144" si="19">IF(OR(D131="Status",ISNUMBER(SEARCH("Status",D131))),1,0)</f>
        <v>0</v>
      </c>
      <c r="H131">
        <f t="shared" ref="H131:H144" si="20">IFERROR(MODE(E131:G131),MODE(E131,F131,G131,I131))</f>
        <v>0</v>
      </c>
      <c r="I131">
        <f>IF(_xlfn.IFNA(VLOOKUP(A131,Status_classifier!A:A,1,0),0)=A131,1,0)</f>
        <v>0</v>
      </c>
      <c r="J131">
        <f t="shared" ref="J131:J144" si="21">IF(AND((H131=I131),(H131=1)),1,0)</f>
        <v>0</v>
      </c>
      <c r="K131">
        <f t="shared" ref="K131:K144" si="22">IF(AND((H131=I131),(H131=0)),1,0)</f>
        <v>1</v>
      </c>
      <c r="L131">
        <f t="shared" ref="L131:L144" si="23">IF(AND((H131&lt;&gt;I131),(I131=1)),1,0)</f>
        <v>0</v>
      </c>
      <c r="M131">
        <f t="shared" ref="M131:M144" si="24">IF(AND((H131&lt;&gt;I131),(I131=0)),1,0)</f>
        <v>0</v>
      </c>
    </row>
    <row r="132" spans="1:13" x14ac:dyDescent="0.25">
      <c r="A132" t="s">
        <v>1147</v>
      </c>
      <c r="B132" t="str">
        <f>VLOOKUP(A132,'1st expert'!$A$1:$H$144,8,0)</f>
        <v>Conceptual</v>
      </c>
      <c r="C132" t="str">
        <f>VLOOKUP(A132,'2nd expert'!$A$1:$F$144,3,0)</f>
        <v>Operation</v>
      </c>
      <c r="D132" t="str">
        <f>VLOOKUP(A132,'3rd expert'!$A$1:$E$144,3,0)</f>
        <v>Operation</v>
      </c>
      <c r="E132">
        <f t="shared" si="17"/>
        <v>0</v>
      </c>
      <c r="F132">
        <f t="shared" si="18"/>
        <v>0</v>
      </c>
      <c r="G132">
        <f t="shared" si="19"/>
        <v>0</v>
      </c>
      <c r="H132">
        <f t="shared" si="20"/>
        <v>0</v>
      </c>
      <c r="I132">
        <f>IF(_xlfn.IFNA(VLOOKUP(A132,Status_classifier!A:A,1,0),0)=A132,1,0)</f>
        <v>0</v>
      </c>
      <c r="J132">
        <f t="shared" si="21"/>
        <v>0</v>
      </c>
      <c r="K132">
        <f t="shared" si="22"/>
        <v>1</v>
      </c>
      <c r="L132">
        <f t="shared" si="23"/>
        <v>0</v>
      </c>
      <c r="M132">
        <f t="shared" si="24"/>
        <v>0</v>
      </c>
    </row>
    <row r="133" spans="1:13" x14ac:dyDescent="0.25">
      <c r="A133" t="s">
        <v>1152</v>
      </c>
      <c r="B133" t="str">
        <f>VLOOKUP(A133,'1st expert'!$A$1:$H$144,8,0)</f>
        <v>Conceptual</v>
      </c>
      <c r="C133" t="str">
        <f>VLOOKUP(A133,'2nd expert'!$A$1:$F$144,3,0)</f>
        <v>Status</v>
      </c>
      <c r="D133" t="str">
        <f>VLOOKUP(A133,'3rd expert'!$A$1:$E$144,3,0)</f>
        <v>Status</v>
      </c>
      <c r="E133">
        <f t="shared" si="17"/>
        <v>0</v>
      </c>
      <c r="F133">
        <f t="shared" si="18"/>
        <v>1</v>
      </c>
      <c r="G133">
        <f t="shared" si="19"/>
        <v>1</v>
      </c>
      <c r="H133">
        <f t="shared" si="20"/>
        <v>1</v>
      </c>
      <c r="I133">
        <f>IF(_xlfn.IFNA(VLOOKUP(A133,Status_classifier!A:A,1,0),0)=A133,1,0)</f>
        <v>0</v>
      </c>
      <c r="J133">
        <f t="shared" si="21"/>
        <v>0</v>
      </c>
      <c r="K133">
        <f t="shared" si="22"/>
        <v>0</v>
      </c>
      <c r="L133">
        <f t="shared" si="23"/>
        <v>0</v>
      </c>
      <c r="M133">
        <f t="shared" si="24"/>
        <v>1</v>
      </c>
    </row>
    <row r="134" spans="1:13" x14ac:dyDescent="0.25">
      <c r="A134" t="s">
        <v>1150</v>
      </c>
      <c r="B134" t="str">
        <f>VLOOKUP(A134,'1st expert'!$A$1:$H$144,8,0)</f>
        <v>Array; Results</v>
      </c>
      <c r="C134" t="str">
        <f>VLOOKUP(A134,'2nd expert'!$A$1:$F$144,3,0)</f>
        <v>Array;Results</v>
      </c>
      <c r="D134" t="str">
        <f>VLOOKUP(A134,'3rd expert'!$A$1:$E$144,3,0)</f>
        <v>Array; Status</v>
      </c>
      <c r="E134">
        <f t="shared" si="17"/>
        <v>0</v>
      </c>
      <c r="F134">
        <f t="shared" si="18"/>
        <v>0</v>
      </c>
      <c r="G134">
        <f t="shared" si="19"/>
        <v>1</v>
      </c>
      <c r="H134">
        <f t="shared" si="20"/>
        <v>0</v>
      </c>
      <c r="I134">
        <f>IF(_xlfn.IFNA(VLOOKUP(A134,Status_classifier!A:A,1,0),0)=A134,1,0)</f>
        <v>0</v>
      </c>
      <c r="J134">
        <f t="shared" si="21"/>
        <v>0</v>
      </c>
      <c r="K134">
        <f t="shared" si="22"/>
        <v>1</v>
      </c>
      <c r="L134">
        <f t="shared" si="23"/>
        <v>0</v>
      </c>
      <c r="M134">
        <f t="shared" si="24"/>
        <v>0</v>
      </c>
    </row>
    <row r="135" spans="1:13" x14ac:dyDescent="0.25">
      <c r="A135" t="s">
        <v>1153</v>
      </c>
      <c r="B135" t="str">
        <f>VLOOKUP(A135,'1st expert'!$A$1:$H$144,8,0)</f>
        <v>Conceptual</v>
      </c>
      <c r="C135" t="str">
        <f>VLOOKUP(A135,'2nd expert'!$A$1:$F$144,3,0)</f>
        <v>Properties</v>
      </c>
      <c r="D135" t="str">
        <f>VLOOKUP(A135,'3rd expert'!$A$1:$E$144,3,0)</f>
        <v>Properties</v>
      </c>
      <c r="E135">
        <f t="shared" si="17"/>
        <v>0</v>
      </c>
      <c r="F135">
        <f t="shared" si="18"/>
        <v>0</v>
      </c>
      <c r="G135">
        <f t="shared" si="19"/>
        <v>0</v>
      </c>
      <c r="H135">
        <f t="shared" si="20"/>
        <v>0</v>
      </c>
      <c r="I135">
        <f>IF(_xlfn.IFNA(VLOOKUP(A135,Status_classifier!A:A,1,0),0)=A135,1,0)</f>
        <v>0</v>
      </c>
      <c r="J135">
        <f t="shared" si="21"/>
        <v>0</v>
      </c>
      <c r="K135">
        <f t="shared" si="22"/>
        <v>1</v>
      </c>
      <c r="L135">
        <f t="shared" si="23"/>
        <v>0</v>
      </c>
      <c r="M135">
        <f t="shared" si="24"/>
        <v>0</v>
      </c>
    </row>
    <row r="136" spans="1:13" x14ac:dyDescent="0.25">
      <c r="A136" t="s">
        <v>1154</v>
      </c>
      <c r="B136" t="str">
        <f>VLOOKUP(A136,'1st expert'!$A$1:$H$144,8,0)</f>
        <v>Conceptual</v>
      </c>
      <c r="C136" t="str">
        <f>VLOOKUP(A136,'2nd expert'!$A$1:$F$144,3,0)</f>
        <v>Conceptual</v>
      </c>
      <c r="D136" t="str">
        <f>VLOOKUP(A136,'3rd expert'!$A$1:$E$144,3,0)</f>
        <v>Properties</v>
      </c>
      <c r="E136">
        <f t="shared" si="17"/>
        <v>0</v>
      </c>
      <c r="F136">
        <f t="shared" si="18"/>
        <v>0</v>
      </c>
      <c r="G136">
        <f t="shared" si="19"/>
        <v>0</v>
      </c>
      <c r="H136">
        <f t="shared" si="20"/>
        <v>0</v>
      </c>
      <c r="I136">
        <f>IF(_xlfn.IFNA(VLOOKUP(A136,Status_classifier!A:A,1,0),0)=A136,1,0)</f>
        <v>0</v>
      </c>
      <c r="J136">
        <f t="shared" si="21"/>
        <v>0</v>
      </c>
      <c r="K136">
        <f t="shared" si="22"/>
        <v>1</v>
      </c>
      <c r="L136">
        <f t="shared" si="23"/>
        <v>0</v>
      </c>
      <c r="M136">
        <f t="shared" si="24"/>
        <v>0</v>
      </c>
    </row>
    <row r="137" spans="1:13" x14ac:dyDescent="0.25">
      <c r="A137" t="s">
        <v>1155</v>
      </c>
      <c r="B137" t="str">
        <f>VLOOKUP(A137,'1st expert'!$A$1:$H$144,8,0)</f>
        <v>Properties</v>
      </c>
      <c r="C137" t="str">
        <f>VLOOKUP(A137,'2nd expert'!$A$1:$F$144,3,0)</f>
        <v>Properties</v>
      </c>
      <c r="D137" t="str">
        <f>VLOOKUP(A137,'3rd expert'!$A$1:$E$144,3,0)</f>
        <v>Properties</v>
      </c>
      <c r="E137">
        <f t="shared" si="17"/>
        <v>0</v>
      </c>
      <c r="F137">
        <f t="shared" si="18"/>
        <v>0</v>
      </c>
      <c r="G137">
        <f t="shared" si="19"/>
        <v>0</v>
      </c>
      <c r="H137">
        <f t="shared" si="20"/>
        <v>0</v>
      </c>
      <c r="I137">
        <f>IF(_xlfn.IFNA(VLOOKUP(A137,Status_classifier!A:A,1,0),0)=A137,1,0)</f>
        <v>0</v>
      </c>
      <c r="J137">
        <f t="shared" si="21"/>
        <v>0</v>
      </c>
      <c r="K137">
        <f t="shared" si="22"/>
        <v>1</v>
      </c>
      <c r="L137">
        <f t="shared" si="23"/>
        <v>0</v>
      </c>
      <c r="M137">
        <f t="shared" si="24"/>
        <v>0</v>
      </c>
    </row>
    <row r="138" spans="1:13" x14ac:dyDescent="0.25">
      <c r="A138" t="s">
        <v>1156</v>
      </c>
      <c r="B138" t="str">
        <f>VLOOKUP(A138,'1st expert'!$A$1:$H$144,8,0)</f>
        <v>Array</v>
      </c>
      <c r="C138" t="str">
        <f>VLOOKUP(A138,'2nd expert'!$A$1:$F$144,3,0)</f>
        <v>Array</v>
      </c>
      <c r="D138" t="str">
        <f>VLOOKUP(A138,'3rd expert'!$A$1:$E$144,3,0)</f>
        <v>Array</v>
      </c>
      <c r="E138">
        <f t="shared" si="17"/>
        <v>0</v>
      </c>
      <c r="F138">
        <f t="shared" si="18"/>
        <v>0</v>
      </c>
      <c r="G138">
        <f t="shared" si="19"/>
        <v>0</v>
      </c>
      <c r="H138">
        <f t="shared" si="20"/>
        <v>0</v>
      </c>
      <c r="I138">
        <f>IF(_xlfn.IFNA(VLOOKUP(A138,Status_classifier!A:A,1,0),0)=A138,1,0)</f>
        <v>0</v>
      </c>
      <c r="J138">
        <f t="shared" si="21"/>
        <v>0</v>
      </c>
      <c r="K138">
        <f t="shared" si="22"/>
        <v>1</v>
      </c>
      <c r="L138">
        <f t="shared" si="23"/>
        <v>0</v>
      </c>
      <c r="M138">
        <f t="shared" si="24"/>
        <v>0</v>
      </c>
    </row>
    <row r="139" spans="1:13" x14ac:dyDescent="0.25">
      <c r="A139" t="s">
        <v>1157</v>
      </c>
      <c r="B139" t="str">
        <f>VLOOKUP(A139,'1st expert'!$A$1:$H$144,8,0)</f>
        <v>Conceptual</v>
      </c>
      <c r="C139" t="str">
        <f>VLOOKUP(A139,'2nd expert'!$A$1:$F$144,3,0)</f>
        <v>Conceptual</v>
      </c>
      <c r="D139" t="str">
        <f>VLOOKUP(A139,'3rd expert'!$A$1:$E$144,3,0)</f>
        <v>Properties</v>
      </c>
      <c r="E139">
        <f t="shared" si="17"/>
        <v>0</v>
      </c>
      <c r="F139">
        <f t="shared" si="18"/>
        <v>0</v>
      </c>
      <c r="G139">
        <f t="shared" si="19"/>
        <v>0</v>
      </c>
      <c r="H139">
        <f t="shared" si="20"/>
        <v>0</v>
      </c>
      <c r="I139">
        <f>IF(_xlfn.IFNA(VLOOKUP(A139,Status_classifier!A:A,1,0),0)=A139,1,0)</f>
        <v>0</v>
      </c>
      <c r="J139">
        <f t="shared" si="21"/>
        <v>0</v>
      </c>
      <c r="K139">
        <f t="shared" si="22"/>
        <v>1</v>
      </c>
      <c r="L139">
        <f t="shared" si="23"/>
        <v>0</v>
      </c>
      <c r="M139">
        <f t="shared" si="24"/>
        <v>0</v>
      </c>
    </row>
    <row r="140" spans="1:13" x14ac:dyDescent="0.25">
      <c r="A140" t="s">
        <v>1158</v>
      </c>
      <c r="B140" t="str">
        <f>VLOOKUP(A140,'1st expert'!$A$1:$H$144,8,0)</f>
        <v>Conceptual</v>
      </c>
      <c r="C140" t="str">
        <f>VLOOKUP(A140,'2nd expert'!$A$1:$F$144,3,0)</f>
        <v>Properties</v>
      </c>
      <c r="D140" t="str">
        <f>VLOOKUP(A140,'3rd expert'!$A$1:$E$144,3,0)</f>
        <v>Properties</v>
      </c>
      <c r="E140">
        <f t="shared" si="17"/>
        <v>0</v>
      </c>
      <c r="F140">
        <f t="shared" si="18"/>
        <v>0</v>
      </c>
      <c r="G140">
        <f t="shared" si="19"/>
        <v>0</v>
      </c>
      <c r="H140">
        <f t="shared" si="20"/>
        <v>0</v>
      </c>
      <c r="I140">
        <f>IF(_xlfn.IFNA(VLOOKUP(A140,Status_classifier!A:A,1,0),0)=A140,1,0)</f>
        <v>0</v>
      </c>
      <c r="J140">
        <f t="shared" si="21"/>
        <v>0</v>
      </c>
      <c r="K140">
        <f t="shared" si="22"/>
        <v>1</v>
      </c>
      <c r="L140">
        <f t="shared" si="23"/>
        <v>0</v>
      </c>
      <c r="M140">
        <f t="shared" si="24"/>
        <v>0</v>
      </c>
    </row>
    <row r="141" spans="1:13" x14ac:dyDescent="0.25">
      <c r="A141" t="s">
        <v>1159</v>
      </c>
      <c r="B141" t="str">
        <f>VLOOKUP(A141,'1st expert'!$A$1:$H$144,8,0)</f>
        <v>Conceptual</v>
      </c>
      <c r="C141" t="str">
        <f>VLOOKUP(A141,'2nd expert'!$A$1:$F$144,3,0)</f>
        <v>Properties</v>
      </c>
      <c r="D141" t="str">
        <f>VLOOKUP(A141,'3rd expert'!$A$1:$E$144,3,0)</f>
        <v>Operation</v>
      </c>
      <c r="E141">
        <f t="shared" si="17"/>
        <v>0</v>
      </c>
      <c r="F141">
        <f t="shared" si="18"/>
        <v>0</v>
      </c>
      <c r="G141">
        <f t="shared" si="19"/>
        <v>0</v>
      </c>
      <c r="H141">
        <f t="shared" si="20"/>
        <v>0</v>
      </c>
      <c r="I141">
        <f>IF(_xlfn.IFNA(VLOOKUP(A141,Status_classifier!A:A,1,0),0)=A141,1,0)</f>
        <v>0</v>
      </c>
      <c r="J141">
        <f t="shared" si="21"/>
        <v>0</v>
      </c>
      <c r="K141">
        <f t="shared" si="22"/>
        <v>1</v>
      </c>
      <c r="L141">
        <f t="shared" si="23"/>
        <v>0</v>
      </c>
      <c r="M141">
        <f t="shared" si="24"/>
        <v>0</v>
      </c>
    </row>
    <row r="142" spans="1:13" x14ac:dyDescent="0.25">
      <c r="A142" t="s">
        <v>1160</v>
      </c>
      <c r="B142" t="str">
        <f>VLOOKUP(A142,'1st expert'!$A$1:$H$144,8,0)</f>
        <v>Conceptual</v>
      </c>
      <c r="C142" t="str">
        <f>VLOOKUP(A142,'2nd expert'!$A$1:$F$144,3,0)</f>
        <v>Conceptual</v>
      </c>
      <c r="D142" t="str">
        <f>VLOOKUP(A142,'3rd expert'!$A$1:$E$144,3,0)</f>
        <v>Properties</v>
      </c>
      <c r="E142">
        <f t="shared" si="17"/>
        <v>0</v>
      </c>
      <c r="F142">
        <f t="shared" si="18"/>
        <v>0</v>
      </c>
      <c r="G142">
        <f t="shared" si="19"/>
        <v>0</v>
      </c>
      <c r="H142">
        <f t="shared" si="20"/>
        <v>0</v>
      </c>
      <c r="I142">
        <f>IF(_xlfn.IFNA(VLOOKUP(A142,Status_classifier!A:A,1,0),0)=A142,1,0)</f>
        <v>0</v>
      </c>
      <c r="J142">
        <f t="shared" si="21"/>
        <v>0</v>
      </c>
      <c r="K142">
        <f t="shared" si="22"/>
        <v>1</v>
      </c>
      <c r="L142">
        <f t="shared" si="23"/>
        <v>0</v>
      </c>
      <c r="M142">
        <f t="shared" si="24"/>
        <v>0</v>
      </c>
    </row>
    <row r="143" spans="1:13" x14ac:dyDescent="0.25">
      <c r="A143" t="s">
        <v>1161</v>
      </c>
      <c r="B143" t="str">
        <f>VLOOKUP(A143,'1st expert'!$A$1:$H$144,8,0)</f>
        <v>Conceptual</v>
      </c>
      <c r="C143" t="str">
        <f>VLOOKUP(A143,'2nd expert'!$A$1:$F$144,3,0)</f>
        <v>Properties</v>
      </c>
      <c r="D143" t="str">
        <f>VLOOKUP(A143,'3rd expert'!$A$1:$E$144,3,0)</f>
        <v>Properties</v>
      </c>
      <c r="E143">
        <f t="shared" si="17"/>
        <v>0</v>
      </c>
      <c r="F143">
        <f t="shared" si="18"/>
        <v>0</v>
      </c>
      <c r="G143">
        <f t="shared" si="19"/>
        <v>0</v>
      </c>
      <c r="H143">
        <f t="shared" si="20"/>
        <v>0</v>
      </c>
      <c r="I143">
        <f>IF(_xlfn.IFNA(VLOOKUP(A143,Status_classifier!A:A,1,0),0)=A143,1,0)</f>
        <v>0</v>
      </c>
      <c r="J143">
        <f t="shared" si="21"/>
        <v>0</v>
      </c>
      <c r="K143">
        <f t="shared" si="22"/>
        <v>1</v>
      </c>
      <c r="L143">
        <f t="shared" si="23"/>
        <v>0</v>
      </c>
      <c r="M143">
        <f t="shared" si="24"/>
        <v>0</v>
      </c>
    </row>
    <row r="144" spans="1:13" x14ac:dyDescent="0.25">
      <c r="A144" t="s">
        <v>1162</v>
      </c>
      <c r="B144" t="str">
        <f>VLOOKUP(A144,'1st expert'!$A$1:$H$144,8,0)</f>
        <v>Conceptual</v>
      </c>
      <c r="C144" t="str">
        <f>VLOOKUP(A144,'2nd expert'!$A$1:$F$144,3,0)</f>
        <v>Conceptual</v>
      </c>
      <c r="D144" t="str">
        <f>VLOOKUP(A144,'3rd expert'!$A$1:$E$144,3,0)</f>
        <v>Properties</v>
      </c>
      <c r="E144">
        <f t="shared" si="17"/>
        <v>0</v>
      </c>
      <c r="F144">
        <f t="shared" si="18"/>
        <v>0</v>
      </c>
      <c r="G144">
        <f t="shared" si="19"/>
        <v>0</v>
      </c>
      <c r="H144">
        <f t="shared" si="20"/>
        <v>0</v>
      </c>
      <c r="I144">
        <f>IF(_xlfn.IFNA(VLOOKUP(A144,Status_classifier!A:A,1,0),0)=A144,1,0)</f>
        <v>0</v>
      </c>
      <c r="J144">
        <f t="shared" si="21"/>
        <v>0</v>
      </c>
      <c r="K144">
        <f t="shared" si="22"/>
        <v>1</v>
      </c>
      <c r="L144">
        <f t="shared" si="23"/>
        <v>0</v>
      </c>
      <c r="M144">
        <f t="shared" si="24"/>
        <v>0</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17DA8-1BDB-45D9-BDD7-4259FCE59488}">
  <sheetPr>
    <tabColor theme="5" tint="-0.249977111117893"/>
  </sheetPr>
  <dimension ref="A1:H7"/>
  <sheetViews>
    <sheetView tabSelected="1" workbookViewId="0">
      <selection activeCell="H20" sqref="H20"/>
    </sheetView>
  </sheetViews>
  <sheetFormatPr defaultRowHeight="15.75" x14ac:dyDescent="0.25"/>
  <cols>
    <col min="1" max="1" width="10" bestFit="1" customWidth="1"/>
  </cols>
  <sheetData>
    <row r="1" spans="1:8" x14ac:dyDescent="0.25">
      <c r="A1" s="4" t="s">
        <v>1184</v>
      </c>
      <c r="B1" s="4" t="s">
        <v>1028</v>
      </c>
      <c r="C1" s="4" t="s">
        <v>1029</v>
      </c>
      <c r="D1" s="4" t="s">
        <v>1030</v>
      </c>
      <c r="E1" s="4" t="s">
        <v>1031</v>
      </c>
      <c r="F1" s="4" t="s">
        <v>1038</v>
      </c>
      <c r="G1" s="4" t="s">
        <v>1040</v>
      </c>
      <c r="H1" s="4" t="s">
        <v>1042</v>
      </c>
    </row>
    <row r="2" spans="1:8" x14ac:dyDescent="0.25">
      <c r="A2" t="s">
        <v>582</v>
      </c>
      <c r="B2">
        <f>Conceptual_evaluation!Q1</f>
        <v>47</v>
      </c>
      <c r="C2">
        <f>Conceptual_evaluation!Q2</f>
        <v>17</v>
      </c>
      <c r="D2">
        <f>Conceptual_evaluation!Q3</f>
        <v>79</v>
      </c>
      <c r="E2">
        <f>Conceptual_evaluation!Q4</f>
        <v>0</v>
      </c>
      <c r="F2" s="5">
        <f>Conceptual_evaluation!Q6</f>
        <v>0.37301587301587302</v>
      </c>
      <c r="G2" s="5">
        <f>Conceptual_evaluation!Q7</f>
        <v>1</v>
      </c>
      <c r="H2" s="5">
        <f>Conceptual_evaluation!Q8</f>
        <v>0.54335260115606943</v>
      </c>
    </row>
    <row r="3" spans="1:8" x14ac:dyDescent="0.25">
      <c r="A3" t="s">
        <v>1163</v>
      </c>
      <c r="B3">
        <f>Collection_evaluation!Q1</f>
        <v>3</v>
      </c>
      <c r="C3">
        <f>Collection_evaluation!Q2</f>
        <v>125</v>
      </c>
      <c r="D3">
        <f>Collection_evaluation!Q3</f>
        <v>3</v>
      </c>
      <c r="E3">
        <f>Collection_evaluation!Q4</f>
        <v>12</v>
      </c>
      <c r="F3" s="5">
        <f>Collection_evaluation!Q6</f>
        <v>0.5</v>
      </c>
      <c r="G3" s="5">
        <f>Collection_evaluation!Q7</f>
        <v>0.2</v>
      </c>
      <c r="H3" s="5">
        <f>Collection_evaluation!Q8</f>
        <v>0.28571428571428575</v>
      </c>
    </row>
    <row r="4" spans="1:8" x14ac:dyDescent="0.25">
      <c r="A4" t="s">
        <v>1164</v>
      </c>
      <c r="B4">
        <f>Property_evaluation!Q1</f>
        <v>8</v>
      </c>
      <c r="C4">
        <f>Property_evaluation!Q2</f>
        <v>105</v>
      </c>
      <c r="D4">
        <f>Property_evaluation!Q3</f>
        <v>0</v>
      </c>
      <c r="E4">
        <f>Property_evaluation!Q4</f>
        <v>30</v>
      </c>
      <c r="F4" s="5">
        <f>Property_evaluation!Q6</f>
        <v>1</v>
      </c>
      <c r="G4" s="5">
        <f>Property_evaluation!Q7</f>
        <v>0.21052631578947367</v>
      </c>
      <c r="H4" s="5">
        <f>Property_evaluation!Q8</f>
        <v>0.34782608695652173</v>
      </c>
    </row>
    <row r="5" spans="1:8" x14ac:dyDescent="0.25">
      <c r="A5" t="s">
        <v>673</v>
      </c>
      <c r="B5">
        <f>Results_evaluation!Q1</f>
        <v>3</v>
      </c>
      <c r="C5">
        <f>Results_evaluation!Q2</f>
        <v>131</v>
      </c>
      <c r="D5">
        <f>Results_evaluation!Q3</f>
        <v>0</v>
      </c>
      <c r="E5">
        <f>Results_evaluation!Q4</f>
        <v>9</v>
      </c>
      <c r="F5" s="5">
        <f>Results_evaluation!Q6</f>
        <v>1</v>
      </c>
      <c r="G5" s="5">
        <f>Results_evaluation!Q7</f>
        <v>0.25</v>
      </c>
      <c r="H5" s="5">
        <f>Results_evaluation!Q8</f>
        <v>0.4</v>
      </c>
    </row>
    <row r="6" spans="1:8" x14ac:dyDescent="0.25">
      <c r="A6" t="s">
        <v>98</v>
      </c>
      <c r="B6">
        <f>Operation_evaluation!Q1</f>
        <v>1</v>
      </c>
      <c r="C6">
        <f>Operation_evaluation!Q2</f>
        <v>132</v>
      </c>
      <c r="D6">
        <f>Operation_evaluation!Q3</f>
        <v>1</v>
      </c>
      <c r="E6">
        <f>Operation_evaluation!Q4</f>
        <v>9</v>
      </c>
      <c r="F6" s="5">
        <f>Operation_evaluation!Q6</f>
        <v>0.5</v>
      </c>
      <c r="G6" s="5">
        <f>Operation_evaluation!Q7</f>
        <v>0.1</v>
      </c>
      <c r="H6" s="5">
        <f>Operation_evaluation!Q8</f>
        <v>0.16666666666666669</v>
      </c>
    </row>
    <row r="7" spans="1:8" x14ac:dyDescent="0.25">
      <c r="A7" t="s">
        <v>720</v>
      </c>
      <c r="B7">
        <f>Status_evaluation!Q1</f>
        <v>1</v>
      </c>
      <c r="C7">
        <f>Status_evaluation!Q2</f>
        <v>133</v>
      </c>
      <c r="D7">
        <f>Status_evaluation!Q3</f>
        <v>0</v>
      </c>
      <c r="E7">
        <f>Status_evaluation!Q4</f>
        <v>9</v>
      </c>
      <c r="F7" s="5">
        <f>Status_evaluation!Q6</f>
        <v>1</v>
      </c>
      <c r="G7" s="5">
        <f>Status_evaluation!Q7</f>
        <v>0.1</v>
      </c>
      <c r="H7" s="5">
        <f>Status_evaluation!Q8</f>
        <v>0.18181818181818182</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AE1C3-DE28-5D4B-988D-1AD43085D6F2}">
  <sheetPr>
    <tabColor rgb="FF00B050"/>
  </sheetPr>
  <dimension ref="A1:J144"/>
  <sheetViews>
    <sheetView workbookViewId="0">
      <selection activeCell="C28" sqref="C28"/>
    </sheetView>
  </sheetViews>
  <sheetFormatPr defaultColWidth="11" defaultRowHeight="15.75" x14ac:dyDescent="0.25"/>
  <cols>
    <col min="1" max="1" width="70.625" bestFit="1" customWidth="1"/>
    <col min="2" max="2" width="12" bestFit="1" customWidth="1"/>
    <col min="3" max="3" width="21" bestFit="1" customWidth="1"/>
    <col min="6" max="6" width="163.5" bestFit="1" customWidth="1"/>
    <col min="7" max="7" width="120.625" bestFit="1" customWidth="1"/>
  </cols>
  <sheetData>
    <row r="1" spans="1:10" x14ac:dyDescent="0.25">
      <c r="A1" t="s">
        <v>0</v>
      </c>
      <c r="B1" t="s">
        <v>576</v>
      </c>
      <c r="C1" t="s">
        <v>577</v>
      </c>
      <c r="D1" t="s">
        <v>571</v>
      </c>
      <c r="E1" t="s">
        <v>572</v>
      </c>
      <c r="F1" t="s">
        <v>573</v>
      </c>
      <c r="G1" t="s">
        <v>574</v>
      </c>
      <c r="H1" t="s">
        <v>575</v>
      </c>
      <c r="I1" t="s">
        <v>576</v>
      </c>
      <c r="J1" t="s">
        <v>577</v>
      </c>
    </row>
    <row r="2" spans="1:10" x14ac:dyDescent="0.25">
      <c r="A2" t="str">
        <f>_xlfn.CONCAT(D2,"_",E2)</f>
        <v>sql-types_Resource</v>
      </c>
      <c r="B2" t="s">
        <v>1014</v>
      </c>
      <c r="C2" t="s">
        <v>582</v>
      </c>
      <c r="D2" t="s">
        <v>578</v>
      </c>
      <c r="E2" t="s">
        <v>86</v>
      </c>
      <c r="F2" t="s">
        <v>579</v>
      </c>
      <c r="G2" t="s">
        <v>580</v>
      </c>
      <c r="H2" t="s">
        <v>581</v>
      </c>
    </row>
    <row r="3" spans="1:10" x14ac:dyDescent="0.25">
      <c r="A3" t="str">
        <f t="shared" ref="A3:A66" si="0">_xlfn.CONCAT(D3,"_",E3)</f>
        <v>sql-types_ProxyResource</v>
      </c>
      <c r="B3" t="s">
        <v>1014</v>
      </c>
      <c r="C3" t="s">
        <v>582</v>
      </c>
      <c r="D3" t="s">
        <v>578</v>
      </c>
      <c r="E3" t="s">
        <v>583</v>
      </c>
      <c r="F3" t="s">
        <v>584</v>
      </c>
      <c r="G3" t="s">
        <v>585</v>
      </c>
      <c r="H3" t="s">
        <v>586</v>
      </c>
    </row>
    <row r="4" spans="1:10" x14ac:dyDescent="0.25">
      <c r="A4" t="str">
        <f t="shared" si="0"/>
        <v>sql-types_TrackedResource</v>
      </c>
      <c r="B4" t="s">
        <v>1014</v>
      </c>
      <c r="C4" t="s">
        <v>582</v>
      </c>
      <c r="D4" t="s">
        <v>578</v>
      </c>
      <c r="E4" t="s">
        <v>587</v>
      </c>
      <c r="F4" t="s">
        <v>588</v>
      </c>
      <c r="G4" t="s">
        <v>589</v>
      </c>
      <c r="H4" t="s">
        <v>590</v>
      </c>
    </row>
    <row r="5" spans="1:10" x14ac:dyDescent="0.25">
      <c r="A5" t="str">
        <f t="shared" si="0"/>
        <v>sql-types_Sku</v>
      </c>
      <c r="B5" t="s">
        <v>1015</v>
      </c>
      <c r="C5" t="s">
        <v>575</v>
      </c>
      <c r="D5" t="s">
        <v>578</v>
      </c>
      <c r="E5" t="s">
        <v>591</v>
      </c>
      <c r="F5" t="s">
        <v>592</v>
      </c>
      <c r="G5" t="s">
        <v>593</v>
      </c>
      <c r="H5" t="s">
        <v>594</v>
      </c>
    </row>
    <row r="6" spans="1:10" x14ac:dyDescent="0.25">
      <c r="A6" t="str">
        <f t="shared" si="0"/>
        <v>sql-types_systemData</v>
      </c>
      <c r="B6" t="s">
        <v>1015</v>
      </c>
      <c r="C6" t="s">
        <v>575</v>
      </c>
      <c r="D6" t="s">
        <v>578</v>
      </c>
      <c r="E6" t="s">
        <v>595</v>
      </c>
      <c r="F6" t="s">
        <v>596</v>
      </c>
      <c r="G6" t="s">
        <v>597</v>
      </c>
      <c r="H6" t="s">
        <v>598</v>
      </c>
    </row>
    <row r="7" spans="1:10" x14ac:dyDescent="0.25">
      <c r="A7" t="str">
        <f t="shared" si="0"/>
        <v>sql-types_ResourceIdentity</v>
      </c>
      <c r="B7" t="s">
        <v>1015</v>
      </c>
      <c r="C7" t="s">
        <v>575</v>
      </c>
      <c r="D7" t="s">
        <v>578</v>
      </c>
      <c r="E7" t="s">
        <v>599</v>
      </c>
      <c r="F7" t="s">
        <v>600</v>
      </c>
      <c r="G7" t="s">
        <v>601</v>
      </c>
      <c r="H7" t="s">
        <v>602</v>
      </c>
    </row>
    <row r="8" spans="1:10" x14ac:dyDescent="0.25">
      <c r="A8" t="str">
        <f t="shared" si="0"/>
        <v>Microsoft.Maps_MapsOperations</v>
      </c>
      <c r="B8" t="s">
        <v>1015</v>
      </c>
      <c r="C8" t="s">
        <v>98</v>
      </c>
      <c r="D8" t="s">
        <v>37</v>
      </c>
      <c r="E8" t="s">
        <v>603</v>
      </c>
      <c r="F8" t="s">
        <v>604</v>
      </c>
      <c r="G8" t="s">
        <v>605</v>
      </c>
      <c r="H8" t="s">
        <v>606</v>
      </c>
    </row>
    <row r="9" spans="1:10" x14ac:dyDescent="0.25">
      <c r="A9" t="str">
        <f t="shared" si="0"/>
        <v>Microsoft.Maps_MapsKeySpecification</v>
      </c>
      <c r="B9" t="s">
        <v>1015</v>
      </c>
      <c r="C9" t="s">
        <v>575</v>
      </c>
      <c r="D9" t="s">
        <v>37</v>
      </c>
      <c r="E9" t="s">
        <v>607</v>
      </c>
      <c r="F9" t="s">
        <v>608</v>
      </c>
      <c r="G9" t="s">
        <v>609</v>
      </c>
      <c r="H9" t="s">
        <v>610</v>
      </c>
    </row>
    <row r="10" spans="1:10" x14ac:dyDescent="0.25">
      <c r="A10" t="str">
        <f t="shared" si="0"/>
        <v>Microsoft.Maps_MapsOperations</v>
      </c>
      <c r="B10" t="s">
        <v>1015</v>
      </c>
      <c r="C10" t="s">
        <v>98</v>
      </c>
      <c r="D10" t="s">
        <v>37</v>
      </c>
      <c r="E10" t="s">
        <v>603</v>
      </c>
      <c r="F10" t="s">
        <v>604</v>
      </c>
      <c r="G10" t="s">
        <v>605</v>
      </c>
      <c r="H10" t="s">
        <v>606</v>
      </c>
    </row>
    <row r="11" spans="1:10" x14ac:dyDescent="0.25">
      <c r="A11" t="str">
        <f t="shared" si="0"/>
        <v>Microsoft.Maps_CreatorUpdateParameters</v>
      </c>
      <c r="B11" t="s">
        <v>1015</v>
      </c>
      <c r="C11" t="s">
        <v>575</v>
      </c>
      <c r="D11" t="s">
        <v>37</v>
      </c>
      <c r="E11" t="s">
        <v>611</v>
      </c>
      <c r="F11" t="s">
        <v>612</v>
      </c>
      <c r="G11" t="s">
        <v>613</v>
      </c>
      <c r="H11" t="s">
        <v>614</v>
      </c>
    </row>
    <row r="12" spans="1:10" x14ac:dyDescent="0.25">
      <c r="A12" t="str">
        <f t="shared" si="0"/>
        <v>Microsoft.Maps_MetricSpecification</v>
      </c>
      <c r="B12" t="s">
        <v>1015</v>
      </c>
      <c r="C12" t="s">
        <v>575</v>
      </c>
      <c r="D12" t="s">
        <v>37</v>
      </c>
      <c r="E12" t="s">
        <v>615</v>
      </c>
      <c r="F12" t="s">
        <v>616</v>
      </c>
      <c r="G12" t="s">
        <v>617</v>
      </c>
      <c r="H12" t="s">
        <v>618</v>
      </c>
    </row>
    <row r="13" spans="1:10" x14ac:dyDescent="0.25">
      <c r="A13" t="str">
        <f t="shared" si="0"/>
        <v>Microsoft.Maps_MetricSpecification</v>
      </c>
      <c r="B13" t="s">
        <v>1015</v>
      </c>
      <c r="C13" t="s">
        <v>575</v>
      </c>
      <c r="D13" t="s">
        <v>37</v>
      </c>
      <c r="E13" t="s">
        <v>615</v>
      </c>
      <c r="F13" t="s">
        <v>616</v>
      </c>
      <c r="G13" t="s">
        <v>617</v>
      </c>
      <c r="H13" t="s">
        <v>618</v>
      </c>
    </row>
    <row r="14" spans="1:10" x14ac:dyDescent="0.25">
      <c r="A14" t="str">
        <f t="shared" si="0"/>
        <v>Microsoft.Maps_OperationDisplay</v>
      </c>
      <c r="B14" t="s">
        <v>1015</v>
      </c>
      <c r="C14" t="s">
        <v>98</v>
      </c>
      <c r="D14" t="s">
        <v>37</v>
      </c>
      <c r="E14" t="s">
        <v>454</v>
      </c>
      <c r="F14" t="s">
        <v>619</v>
      </c>
      <c r="G14" t="s">
        <v>620</v>
      </c>
      <c r="H14" t="s">
        <v>621</v>
      </c>
    </row>
    <row r="15" spans="1:10" x14ac:dyDescent="0.25">
      <c r="A15" t="str">
        <f t="shared" si="0"/>
        <v>Microsoft.Maps_CreatorUpdateParameters</v>
      </c>
      <c r="B15" t="s">
        <v>1015</v>
      </c>
      <c r="C15" t="s">
        <v>575</v>
      </c>
      <c r="D15" t="s">
        <v>37</v>
      </c>
      <c r="E15" t="s">
        <v>611</v>
      </c>
      <c r="F15" t="s">
        <v>612</v>
      </c>
      <c r="G15" t="s">
        <v>613</v>
      </c>
      <c r="H15" t="s">
        <v>614</v>
      </c>
    </row>
    <row r="16" spans="1:10" x14ac:dyDescent="0.25">
      <c r="A16" t="str">
        <f t="shared" si="0"/>
        <v>Microsoft.Maps_MapsAccountKeys</v>
      </c>
      <c r="B16" t="s">
        <v>1015</v>
      </c>
      <c r="C16" t="s">
        <v>575</v>
      </c>
      <c r="D16" t="s">
        <v>37</v>
      </c>
      <c r="E16" t="s">
        <v>622</v>
      </c>
      <c r="F16" t="s">
        <v>623</v>
      </c>
      <c r="G16" t="s">
        <v>624</v>
      </c>
      <c r="H16" t="s">
        <v>625</v>
      </c>
    </row>
    <row r="17" spans="1:8" x14ac:dyDescent="0.25">
      <c r="A17" t="str">
        <f t="shared" si="0"/>
        <v>Microsoft.Maps_Kind</v>
      </c>
      <c r="B17" t="s">
        <v>1015</v>
      </c>
      <c r="C17" t="s">
        <v>575</v>
      </c>
      <c r="D17" t="s">
        <v>37</v>
      </c>
      <c r="E17" t="s">
        <v>626</v>
      </c>
      <c r="F17" t="s">
        <v>627</v>
      </c>
      <c r="G17" t="s">
        <v>628</v>
      </c>
      <c r="H17" t="s">
        <v>586</v>
      </c>
    </row>
    <row r="18" spans="1:8" x14ac:dyDescent="0.25">
      <c r="A18" t="str">
        <f t="shared" si="0"/>
        <v>Microsoft.DBforPostgreSQL_VcoreCapability</v>
      </c>
      <c r="B18" t="s">
        <v>1015</v>
      </c>
      <c r="C18" t="s">
        <v>575</v>
      </c>
      <c r="D18" t="s">
        <v>42</v>
      </c>
      <c r="E18" t="s">
        <v>629</v>
      </c>
      <c r="F18" t="s">
        <v>630</v>
      </c>
      <c r="G18" t="s">
        <v>631</v>
      </c>
      <c r="H18" t="s">
        <v>632</v>
      </c>
    </row>
    <row r="19" spans="1:8" x14ac:dyDescent="0.25">
      <c r="A19" t="str">
        <f t="shared" si="0"/>
        <v>Microsoft.DBforPostgreSQL_NameAvailability</v>
      </c>
      <c r="B19" t="s">
        <v>1015</v>
      </c>
      <c r="C19" t="s">
        <v>720</v>
      </c>
      <c r="D19" t="s">
        <v>42</v>
      </c>
      <c r="E19" t="s">
        <v>633</v>
      </c>
      <c r="F19" t="s">
        <v>634</v>
      </c>
      <c r="G19" t="s">
        <v>635</v>
      </c>
      <c r="H19" t="s">
        <v>636</v>
      </c>
    </row>
    <row r="20" spans="1:8" x14ac:dyDescent="0.25">
      <c r="A20" t="str">
        <f t="shared" si="0"/>
        <v>Microsoft.DBforPostgreSQL_CloudError</v>
      </c>
      <c r="B20" t="s">
        <v>1015</v>
      </c>
      <c r="C20" t="s">
        <v>720</v>
      </c>
      <c r="D20" t="s">
        <v>42</v>
      </c>
      <c r="E20" t="s">
        <v>91</v>
      </c>
      <c r="F20" t="s">
        <v>637</v>
      </c>
      <c r="G20" t="s">
        <v>638</v>
      </c>
      <c r="H20" t="s">
        <v>586</v>
      </c>
    </row>
    <row r="21" spans="1:8" x14ac:dyDescent="0.25">
      <c r="A21" t="str">
        <f t="shared" si="0"/>
        <v>Microsoft.DBforPostgreSQL_CloudError</v>
      </c>
      <c r="B21" t="s">
        <v>1015</v>
      </c>
      <c r="C21" t="s">
        <v>720</v>
      </c>
      <c r="D21" t="s">
        <v>42</v>
      </c>
      <c r="E21" t="s">
        <v>91</v>
      </c>
      <c r="F21" t="s">
        <v>639</v>
      </c>
      <c r="G21" t="s">
        <v>638</v>
      </c>
      <c r="H21" t="s">
        <v>586</v>
      </c>
    </row>
    <row r="22" spans="1:8" x14ac:dyDescent="0.25">
      <c r="A22" t="str">
        <f t="shared" si="0"/>
        <v>Microsoft.DBforPostgreSQL_OperationDisplay</v>
      </c>
      <c r="B22" t="s">
        <v>1015</v>
      </c>
      <c r="C22" t="s">
        <v>98</v>
      </c>
      <c r="D22" t="s">
        <v>42</v>
      </c>
      <c r="E22" t="s">
        <v>454</v>
      </c>
      <c r="F22" t="s">
        <v>640</v>
      </c>
      <c r="G22" t="s">
        <v>641</v>
      </c>
      <c r="H22" t="s">
        <v>642</v>
      </c>
    </row>
    <row r="23" spans="1:8" x14ac:dyDescent="0.25">
      <c r="A23" t="str">
        <f t="shared" si="0"/>
        <v>Microsoft.DBforPostgreSQL_Storage</v>
      </c>
      <c r="B23" t="s">
        <v>1015</v>
      </c>
      <c r="C23" t="s">
        <v>575</v>
      </c>
      <c r="D23" t="s">
        <v>42</v>
      </c>
      <c r="E23" t="s">
        <v>643</v>
      </c>
      <c r="F23" t="s">
        <v>644</v>
      </c>
      <c r="G23" t="s">
        <v>645</v>
      </c>
      <c r="H23" t="s">
        <v>646</v>
      </c>
    </row>
    <row r="24" spans="1:8" x14ac:dyDescent="0.25">
      <c r="A24" t="str">
        <f t="shared" si="0"/>
        <v>Microsoft.DBforPostgreSQL_CapabilityProperties</v>
      </c>
      <c r="B24" t="s">
        <v>1015</v>
      </c>
      <c r="C24" t="s">
        <v>575</v>
      </c>
      <c r="D24" t="s">
        <v>42</v>
      </c>
      <c r="E24" t="s">
        <v>647</v>
      </c>
      <c r="F24" t="s">
        <v>648</v>
      </c>
      <c r="G24" t="s">
        <v>649</v>
      </c>
      <c r="H24" t="s">
        <v>650</v>
      </c>
    </row>
    <row r="25" spans="1:8" x14ac:dyDescent="0.25">
      <c r="A25" t="str">
        <f t="shared" si="0"/>
        <v>Microsoft.DBforPostgreSQL_StorageEditionCapability</v>
      </c>
      <c r="B25" t="s">
        <v>1015</v>
      </c>
      <c r="C25" t="s">
        <v>575</v>
      </c>
      <c r="D25" t="s">
        <v>42</v>
      </c>
      <c r="E25" t="s">
        <v>651</v>
      </c>
      <c r="F25" t="s">
        <v>652</v>
      </c>
      <c r="G25" t="s">
        <v>653</v>
      </c>
      <c r="H25" t="s">
        <v>654</v>
      </c>
    </row>
    <row r="26" spans="1:8" x14ac:dyDescent="0.25">
      <c r="A26" t="str">
        <f t="shared" si="0"/>
        <v>Microsoft.DBforPostgreSQL_MaintenanceWindow</v>
      </c>
      <c r="B26" t="s">
        <v>1015</v>
      </c>
      <c r="C26" t="s">
        <v>575</v>
      </c>
      <c r="D26" t="s">
        <v>42</v>
      </c>
      <c r="E26" t="s">
        <v>655</v>
      </c>
      <c r="F26" t="s">
        <v>656</v>
      </c>
      <c r="G26" t="s">
        <v>657</v>
      </c>
      <c r="H26" t="s">
        <v>658</v>
      </c>
    </row>
    <row r="27" spans="1:8" x14ac:dyDescent="0.25">
      <c r="A27" t="str">
        <f t="shared" si="0"/>
        <v>Microsoft.DBforPostgreSQL_ServerProperties</v>
      </c>
      <c r="B27" t="s">
        <v>1015</v>
      </c>
      <c r="C27" t="s">
        <v>575</v>
      </c>
      <c r="D27" t="s">
        <v>42</v>
      </c>
      <c r="E27" t="s">
        <v>43</v>
      </c>
      <c r="F27" t="s">
        <v>659</v>
      </c>
      <c r="G27" t="s">
        <v>660</v>
      </c>
      <c r="H27" t="s">
        <v>661</v>
      </c>
    </row>
    <row r="28" spans="1:8" x14ac:dyDescent="0.25">
      <c r="A28" t="str">
        <f t="shared" si="0"/>
        <v>Microsoft.ServiceBus_RuleListResult</v>
      </c>
      <c r="B28" t="s">
        <v>1015</v>
      </c>
      <c r="C28" t="s">
        <v>1016</v>
      </c>
      <c r="D28" t="s">
        <v>51</v>
      </c>
      <c r="E28" t="s">
        <v>472</v>
      </c>
      <c r="F28" t="s">
        <v>662</v>
      </c>
      <c r="G28" t="s">
        <v>663</v>
      </c>
      <c r="H28" t="s">
        <v>664</v>
      </c>
    </row>
    <row r="29" spans="1:8" x14ac:dyDescent="0.25">
      <c r="A29" t="str">
        <f t="shared" si="0"/>
        <v>Microsoft.ServiceBus_Ruleproperties</v>
      </c>
      <c r="B29" t="s">
        <v>1015</v>
      </c>
      <c r="C29" t="s">
        <v>575</v>
      </c>
      <c r="D29" t="s">
        <v>51</v>
      </c>
      <c r="E29" t="s">
        <v>666</v>
      </c>
      <c r="F29" t="s">
        <v>667</v>
      </c>
      <c r="G29" t="s">
        <v>668</v>
      </c>
      <c r="H29" t="s">
        <v>586</v>
      </c>
    </row>
    <row r="30" spans="1:8" x14ac:dyDescent="0.25">
      <c r="A30" t="str">
        <f t="shared" si="0"/>
        <v>Microsoft.ServiceBus_CheckNameAvailabilityResult</v>
      </c>
      <c r="B30" t="s">
        <v>1015</v>
      </c>
      <c r="C30" t="s">
        <v>1017</v>
      </c>
      <c r="D30" t="s">
        <v>51</v>
      </c>
      <c r="E30" t="s">
        <v>669</v>
      </c>
      <c r="F30" t="s">
        <v>670</v>
      </c>
      <c r="G30" t="s">
        <v>671</v>
      </c>
      <c r="H30" t="s">
        <v>672</v>
      </c>
    </row>
    <row r="31" spans="1:8" x14ac:dyDescent="0.25">
      <c r="A31" t="str">
        <f t="shared" si="0"/>
        <v>Microsoft.ServiceBus_SqlRuleAction</v>
      </c>
      <c r="B31" t="s">
        <v>1015</v>
      </c>
      <c r="C31" t="s">
        <v>734</v>
      </c>
      <c r="D31" t="s">
        <v>51</v>
      </c>
      <c r="E31" t="s">
        <v>674</v>
      </c>
      <c r="F31" t="s">
        <v>675</v>
      </c>
      <c r="G31" t="s">
        <v>676</v>
      </c>
      <c r="H31" t="s">
        <v>677</v>
      </c>
    </row>
    <row r="32" spans="1:8" x14ac:dyDescent="0.25">
      <c r="A32" t="str">
        <f t="shared" si="0"/>
        <v>Microsoft.ServiceBus_SBTopic</v>
      </c>
      <c r="B32" t="s">
        <v>1015</v>
      </c>
      <c r="C32" t="s">
        <v>575</v>
      </c>
      <c r="D32" t="s">
        <v>51</v>
      </c>
      <c r="E32" t="s">
        <v>57</v>
      </c>
      <c r="F32" t="s">
        <v>678</v>
      </c>
      <c r="G32" t="s">
        <v>679</v>
      </c>
      <c r="H32" t="s">
        <v>586</v>
      </c>
    </row>
    <row r="33" spans="1:8" x14ac:dyDescent="0.25">
      <c r="A33" t="str">
        <f t="shared" si="0"/>
        <v>Microsoft.ServiceBus_SBTopic</v>
      </c>
      <c r="B33" t="s">
        <v>1015</v>
      </c>
      <c r="C33" t="s">
        <v>575</v>
      </c>
      <c r="D33" t="s">
        <v>51</v>
      </c>
      <c r="E33" t="s">
        <v>57</v>
      </c>
      <c r="F33" t="s">
        <v>678</v>
      </c>
      <c r="G33" t="s">
        <v>679</v>
      </c>
      <c r="H33" t="s">
        <v>586</v>
      </c>
    </row>
    <row r="34" spans="1:8" x14ac:dyDescent="0.25">
      <c r="A34" t="str">
        <f t="shared" si="0"/>
        <v>Microsoft.ServiceBus_SBQueue</v>
      </c>
      <c r="B34" t="s">
        <v>1015</v>
      </c>
      <c r="C34" t="s">
        <v>575</v>
      </c>
      <c r="D34" t="s">
        <v>51</v>
      </c>
      <c r="E34" t="s">
        <v>55</v>
      </c>
      <c r="F34" t="s">
        <v>680</v>
      </c>
      <c r="G34" t="s">
        <v>681</v>
      </c>
      <c r="H34" t="s">
        <v>586</v>
      </c>
    </row>
    <row r="35" spans="1:8" x14ac:dyDescent="0.25">
      <c r="A35" t="str">
        <f t="shared" si="0"/>
        <v>Microsoft.ServiceBus_AccessKeys</v>
      </c>
      <c r="B35" t="s">
        <v>1015</v>
      </c>
      <c r="C35" t="s">
        <v>575</v>
      </c>
      <c r="D35" t="s">
        <v>51</v>
      </c>
      <c r="E35" t="s">
        <v>682</v>
      </c>
      <c r="F35" t="s">
        <v>683</v>
      </c>
      <c r="G35" t="s">
        <v>684</v>
      </c>
      <c r="H35" t="s">
        <v>685</v>
      </c>
    </row>
    <row r="36" spans="1:8" x14ac:dyDescent="0.25">
      <c r="A36" t="str">
        <f t="shared" si="0"/>
        <v>Microsoft.ServiceBus_SBAuthorizationRuleListResult</v>
      </c>
      <c r="B36" t="s">
        <v>1015</v>
      </c>
      <c r="C36" t="s">
        <v>1016</v>
      </c>
      <c r="D36" t="s">
        <v>51</v>
      </c>
      <c r="E36" t="s">
        <v>466</v>
      </c>
      <c r="F36" t="s">
        <v>686</v>
      </c>
      <c r="G36" t="s">
        <v>687</v>
      </c>
      <c r="H36" t="s">
        <v>688</v>
      </c>
    </row>
    <row r="37" spans="1:8" x14ac:dyDescent="0.25">
      <c r="A37" t="str">
        <f t="shared" si="0"/>
        <v>Microsoft.ServiceBus_CheckNameAvailabilityResult</v>
      </c>
      <c r="B37" t="s">
        <v>1015</v>
      </c>
      <c r="C37" t="s">
        <v>1018</v>
      </c>
      <c r="D37" t="s">
        <v>51</v>
      </c>
      <c r="E37" t="s">
        <v>669</v>
      </c>
      <c r="F37" t="s">
        <v>670</v>
      </c>
      <c r="G37" t="s">
        <v>671</v>
      </c>
      <c r="H37" t="s">
        <v>672</v>
      </c>
    </row>
    <row r="38" spans="1:8" x14ac:dyDescent="0.25">
      <c r="A38" t="str">
        <f t="shared" si="0"/>
        <v>Microsoft.Insights_OperationLive</v>
      </c>
      <c r="B38" t="s">
        <v>1015</v>
      </c>
      <c r="C38" t="s">
        <v>1019</v>
      </c>
      <c r="D38" t="s">
        <v>60</v>
      </c>
      <c r="E38" t="s">
        <v>689</v>
      </c>
      <c r="F38" t="s">
        <v>690</v>
      </c>
      <c r="G38" t="s">
        <v>691</v>
      </c>
      <c r="H38" t="s">
        <v>692</v>
      </c>
    </row>
    <row r="39" spans="1:8" x14ac:dyDescent="0.25">
      <c r="A39" t="str">
        <f t="shared" si="0"/>
        <v>Microsoft.Insights_ActionGroup</v>
      </c>
      <c r="B39" t="s">
        <v>1014</v>
      </c>
      <c r="C39" t="s">
        <v>582</v>
      </c>
      <c r="D39" t="s">
        <v>60</v>
      </c>
      <c r="E39" t="s">
        <v>693</v>
      </c>
      <c r="F39" t="s">
        <v>694</v>
      </c>
      <c r="G39" t="s">
        <v>695</v>
      </c>
      <c r="H39" t="s">
        <v>696</v>
      </c>
    </row>
    <row r="40" spans="1:8" x14ac:dyDescent="0.25">
      <c r="A40" t="str">
        <f t="shared" si="0"/>
        <v>Microsoft.Insights_SmsReceiver</v>
      </c>
      <c r="B40" t="s">
        <v>1014</v>
      </c>
      <c r="C40" t="s">
        <v>582</v>
      </c>
      <c r="D40" t="s">
        <v>60</v>
      </c>
      <c r="E40" t="s">
        <v>697</v>
      </c>
      <c r="F40" t="s">
        <v>698</v>
      </c>
      <c r="G40" t="s">
        <v>699</v>
      </c>
      <c r="H40" t="s">
        <v>700</v>
      </c>
    </row>
    <row r="41" spans="1:8" x14ac:dyDescent="0.25">
      <c r="A41" t="str">
        <f t="shared" si="0"/>
        <v>Microsoft.Insights_OperationsListResult</v>
      </c>
      <c r="B41" t="s">
        <v>1015</v>
      </c>
      <c r="C41" t="s">
        <v>1016</v>
      </c>
      <c r="D41" t="s">
        <v>60</v>
      </c>
      <c r="E41" t="s">
        <v>475</v>
      </c>
      <c r="F41" t="s">
        <v>701</v>
      </c>
      <c r="G41" t="s">
        <v>702</v>
      </c>
      <c r="H41" t="s">
        <v>703</v>
      </c>
    </row>
    <row r="42" spans="1:8" x14ac:dyDescent="0.25">
      <c r="A42" t="str">
        <f t="shared" si="0"/>
        <v>Microsoft.Insights_EmailReceiver</v>
      </c>
      <c r="B42" t="s">
        <v>1014</v>
      </c>
      <c r="C42" t="s">
        <v>582</v>
      </c>
      <c r="D42" t="s">
        <v>60</v>
      </c>
      <c r="E42" t="s">
        <v>704</v>
      </c>
      <c r="F42" t="s">
        <v>705</v>
      </c>
      <c r="G42" t="s">
        <v>706</v>
      </c>
      <c r="H42" t="s">
        <v>707</v>
      </c>
    </row>
    <row r="43" spans="1:8" x14ac:dyDescent="0.25">
      <c r="A43" t="str">
        <f t="shared" si="0"/>
        <v>Microsoft.Insights_AutomationRunbookReceiver</v>
      </c>
      <c r="B43" t="s">
        <v>1014</v>
      </c>
      <c r="C43" t="s">
        <v>582</v>
      </c>
      <c r="D43" t="s">
        <v>60</v>
      </c>
      <c r="E43" t="s">
        <v>708</v>
      </c>
      <c r="F43" t="s">
        <v>709</v>
      </c>
      <c r="G43" t="s">
        <v>710</v>
      </c>
      <c r="H43" t="s">
        <v>711</v>
      </c>
    </row>
    <row r="44" spans="1:8" x14ac:dyDescent="0.25">
      <c r="A44" t="str">
        <f t="shared" si="0"/>
        <v>Microsoft.Insights_ItsmReceiver</v>
      </c>
      <c r="B44" t="s">
        <v>1014</v>
      </c>
      <c r="C44" t="s">
        <v>582</v>
      </c>
      <c r="D44" t="s">
        <v>60</v>
      </c>
      <c r="E44" t="s">
        <v>712</v>
      </c>
      <c r="F44" t="s">
        <v>713</v>
      </c>
      <c r="G44" t="s">
        <v>714</v>
      </c>
      <c r="H44" t="s">
        <v>715</v>
      </c>
    </row>
    <row r="45" spans="1:8" x14ac:dyDescent="0.25">
      <c r="A45" t="str">
        <f t="shared" si="0"/>
        <v>Microsoft.Insights_TestNotificationResponse</v>
      </c>
      <c r="B45" t="s">
        <v>1015</v>
      </c>
      <c r="C45" t="s">
        <v>1020</v>
      </c>
      <c r="D45" t="s">
        <v>60</v>
      </c>
      <c r="E45" t="s">
        <v>716</v>
      </c>
      <c r="F45" t="s">
        <v>717</v>
      </c>
      <c r="G45" t="s">
        <v>718</v>
      </c>
      <c r="H45" t="s">
        <v>719</v>
      </c>
    </row>
    <row r="46" spans="1:8" x14ac:dyDescent="0.25">
      <c r="A46" t="str">
        <f t="shared" si="0"/>
        <v>Microsoft.Insights_VoiceReceiver</v>
      </c>
      <c r="B46" t="s">
        <v>1014</v>
      </c>
      <c r="C46" t="s">
        <v>582</v>
      </c>
      <c r="D46" t="s">
        <v>60</v>
      </c>
      <c r="E46" t="s">
        <v>721</v>
      </c>
      <c r="F46" t="s">
        <v>722</v>
      </c>
      <c r="G46" t="s">
        <v>723</v>
      </c>
      <c r="H46" t="s">
        <v>724</v>
      </c>
    </row>
    <row r="47" spans="1:8" x14ac:dyDescent="0.25">
      <c r="A47" t="str">
        <f t="shared" si="0"/>
        <v>Microsoft.Insights_ActionGroupPatch</v>
      </c>
      <c r="B47" t="s">
        <v>1015</v>
      </c>
      <c r="C47" t="s">
        <v>98</v>
      </c>
      <c r="D47" t="s">
        <v>60</v>
      </c>
      <c r="E47" t="s">
        <v>59</v>
      </c>
      <c r="F47" t="s">
        <v>725</v>
      </c>
      <c r="G47" t="s">
        <v>726</v>
      </c>
      <c r="H47" t="s">
        <v>727</v>
      </c>
    </row>
    <row r="48" spans="1:8" x14ac:dyDescent="0.25">
      <c r="A48" t="str">
        <f t="shared" si="0"/>
        <v>Microsoft.ManagedServices_RegistrationDefinitionList</v>
      </c>
      <c r="B48" t="s">
        <v>1015</v>
      </c>
      <c r="C48" t="s">
        <v>1021</v>
      </c>
      <c r="D48" t="s">
        <v>63</v>
      </c>
      <c r="E48" t="s">
        <v>476</v>
      </c>
      <c r="F48" t="s">
        <v>728</v>
      </c>
      <c r="G48" t="s">
        <v>729</v>
      </c>
      <c r="H48" t="s">
        <v>730</v>
      </c>
    </row>
    <row r="49" spans="1:8" x14ac:dyDescent="0.25">
      <c r="A49" t="str">
        <f t="shared" si="0"/>
        <v>Microsoft.ManagedServices_RegistrationAssignment</v>
      </c>
      <c r="B49" t="s">
        <v>1014</v>
      </c>
      <c r="C49" t="s">
        <v>582</v>
      </c>
      <c r="D49" t="s">
        <v>63</v>
      </c>
      <c r="E49" t="s">
        <v>65</v>
      </c>
      <c r="F49" t="s">
        <v>731</v>
      </c>
      <c r="G49" t="s">
        <v>732</v>
      </c>
      <c r="H49" t="s">
        <v>733</v>
      </c>
    </row>
    <row r="50" spans="1:8" x14ac:dyDescent="0.25">
      <c r="A50" t="str">
        <f t="shared" si="0"/>
        <v>Microsoft.ManagedServices_MarketplaceRegistrationDefinition</v>
      </c>
      <c r="B50" t="s">
        <v>1015</v>
      </c>
      <c r="C50" t="s">
        <v>575</v>
      </c>
      <c r="D50" t="s">
        <v>63</v>
      </c>
      <c r="E50" t="s">
        <v>67</v>
      </c>
      <c r="F50" t="s">
        <v>735</v>
      </c>
      <c r="H50" t="s">
        <v>736</v>
      </c>
    </row>
    <row r="51" spans="1:8" x14ac:dyDescent="0.25">
      <c r="A51" t="str">
        <f t="shared" si="0"/>
        <v>Microsoft.ManagedServices_RegistrationDefinition</v>
      </c>
      <c r="B51" t="s">
        <v>1015</v>
      </c>
      <c r="C51" t="s">
        <v>575</v>
      </c>
      <c r="D51" t="s">
        <v>63</v>
      </c>
      <c r="E51" t="s">
        <v>62</v>
      </c>
      <c r="F51" t="s">
        <v>737</v>
      </c>
      <c r="G51" t="s">
        <v>738</v>
      </c>
      <c r="H51" t="s">
        <v>739</v>
      </c>
    </row>
    <row r="52" spans="1:8" x14ac:dyDescent="0.25">
      <c r="A52" t="str">
        <f t="shared" si="0"/>
        <v>Microsoft.ManagedServices_MarketplaceRegistrationDefinitionProperties</v>
      </c>
      <c r="B52" t="s">
        <v>1015</v>
      </c>
      <c r="C52" t="s">
        <v>575</v>
      </c>
      <c r="D52" t="s">
        <v>63</v>
      </c>
      <c r="E52" t="s">
        <v>66</v>
      </c>
      <c r="F52" t="s">
        <v>740</v>
      </c>
      <c r="G52" t="s">
        <v>741</v>
      </c>
      <c r="H52" t="s">
        <v>742</v>
      </c>
    </row>
    <row r="53" spans="1:8" x14ac:dyDescent="0.25">
      <c r="A53" t="str">
        <f t="shared" si="0"/>
        <v>Microsoft.ManagedServices_Authorization</v>
      </c>
      <c r="B53" t="s">
        <v>1015</v>
      </c>
      <c r="C53" t="s">
        <v>575</v>
      </c>
      <c r="D53" t="s">
        <v>63</v>
      </c>
      <c r="E53" t="s">
        <v>743</v>
      </c>
      <c r="F53" t="s">
        <v>744</v>
      </c>
      <c r="G53" t="s">
        <v>745</v>
      </c>
      <c r="H53" t="s">
        <v>746</v>
      </c>
    </row>
    <row r="54" spans="1:8" x14ac:dyDescent="0.25">
      <c r="A54" t="str">
        <f t="shared" si="0"/>
        <v>Microsoft.ManagedServices_Plan</v>
      </c>
      <c r="B54" t="s">
        <v>1015</v>
      </c>
      <c r="C54" t="s">
        <v>575</v>
      </c>
      <c r="D54" t="s">
        <v>63</v>
      </c>
      <c r="E54" t="s">
        <v>747</v>
      </c>
      <c r="F54" t="s">
        <v>748</v>
      </c>
      <c r="G54" t="s">
        <v>749</v>
      </c>
      <c r="H54" t="s">
        <v>750</v>
      </c>
    </row>
    <row r="55" spans="1:8" x14ac:dyDescent="0.25">
      <c r="A55" t="str">
        <f t="shared" si="0"/>
        <v>Microsoft.ManagedServices_MarketplaceRegistrationDefinitionList</v>
      </c>
      <c r="B55" t="s">
        <v>1015</v>
      </c>
      <c r="C55" t="s">
        <v>1021</v>
      </c>
      <c r="D55" t="s">
        <v>63</v>
      </c>
      <c r="E55" t="s">
        <v>477</v>
      </c>
      <c r="F55" t="s">
        <v>751</v>
      </c>
      <c r="G55" t="s">
        <v>752</v>
      </c>
      <c r="H55" t="s">
        <v>753</v>
      </c>
    </row>
    <row r="56" spans="1:8" x14ac:dyDescent="0.25">
      <c r="A56" t="str">
        <f t="shared" si="0"/>
        <v>Microsoft.ManagedServices_Authorization</v>
      </c>
      <c r="B56" t="s">
        <v>1015</v>
      </c>
      <c r="C56" t="s">
        <v>575</v>
      </c>
      <c r="D56" t="s">
        <v>63</v>
      </c>
      <c r="E56" t="s">
        <v>743</v>
      </c>
      <c r="F56" t="s">
        <v>744</v>
      </c>
      <c r="G56" t="s">
        <v>745</v>
      </c>
      <c r="H56" t="s">
        <v>746</v>
      </c>
    </row>
    <row r="57" spans="1:8" x14ac:dyDescent="0.25">
      <c r="A57" t="str">
        <f t="shared" si="0"/>
        <v>Microsoft.ManagedServices_RegistrationDefinitionList</v>
      </c>
      <c r="B57" t="s">
        <v>1015</v>
      </c>
      <c r="C57" t="s">
        <v>1021</v>
      </c>
      <c r="D57" t="s">
        <v>63</v>
      </c>
      <c r="E57" t="s">
        <v>476</v>
      </c>
      <c r="F57" t="s">
        <v>728</v>
      </c>
      <c r="G57" t="s">
        <v>729</v>
      </c>
      <c r="H57" t="s">
        <v>730</v>
      </c>
    </row>
    <row r="58" spans="1:8" x14ac:dyDescent="0.25">
      <c r="A58" t="str">
        <f t="shared" si="0"/>
        <v>Microsoft.DigitalTwins_ServiceBus</v>
      </c>
      <c r="B58" t="s">
        <v>1015</v>
      </c>
      <c r="C58" t="s">
        <v>575</v>
      </c>
      <c r="D58" t="s">
        <v>70</v>
      </c>
      <c r="E58" t="s">
        <v>754</v>
      </c>
      <c r="F58" t="s">
        <v>755</v>
      </c>
      <c r="G58" t="s">
        <v>756</v>
      </c>
      <c r="H58" t="s">
        <v>757</v>
      </c>
    </row>
    <row r="59" spans="1:8" x14ac:dyDescent="0.25">
      <c r="A59" t="str">
        <f t="shared" si="0"/>
        <v>Microsoft.DigitalTwins_OperationDisplay</v>
      </c>
      <c r="B59" t="s">
        <v>1015</v>
      </c>
      <c r="C59" t="s">
        <v>98</v>
      </c>
      <c r="D59" t="s">
        <v>70</v>
      </c>
      <c r="E59" t="s">
        <v>454</v>
      </c>
      <c r="F59" t="s">
        <v>758</v>
      </c>
      <c r="G59" t="s">
        <v>759</v>
      </c>
      <c r="H59" t="s">
        <v>760</v>
      </c>
    </row>
    <row r="60" spans="1:8" x14ac:dyDescent="0.25">
      <c r="A60" t="str">
        <f t="shared" si="0"/>
        <v>Microsoft.DigitalTwins_EventHub</v>
      </c>
      <c r="B60" t="s">
        <v>1015</v>
      </c>
      <c r="C60" t="s">
        <v>575</v>
      </c>
      <c r="D60" t="s">
        <v>70</v>
      </c>
      <c r="E60" t="s">
        <v>761</v>
      </c>
      <c r="F60" t="s">
        <v>762</v>
      </c>
      <c r="G60" t="s">
        <v>763</v>
      </c>
      <c r="H60" t="s">
        <v>757</v>
      </c>
    </row>
    <row r="61" spans="1:8" x14ac:dyDescent="0.25">
      <c r="A61" t="str">
        <f t="shared" si="0"/>
        <v>Microsoft.DigitalTwins_DigitalTwinsPatchDescription</v>
      </c>
      <c r="B61" t="s">
        <v>1015</v>
      </c>
      <c r="C61" t="s">
        <v>575</v>
      </c>
      <c r="D61" t="s">
        <v>70</v>
      </c>
      <c r="E61" t="s">
        <v>764</v>
      </c>
      <c r="F61" t="s">
        <v>765</v>
      </c>
      <c r="G61" t="s">
        <v>766</v>
      </c>
      <c r="H61" t="s">
        <v>767</v>
      </c>
    </row>
    <row r="62" spans="1:8" x14ac:dyDescent="0.25">
      <c r="A62" t="str">
        <f t="shared" si="0"/>
        <v>Microsoft.DigitalTwins_PrivateEndpointConnectionsResponse</v>
      </c>
      <c r="B62" t="s">
        <v>1015</v>
      </c>
      <c r="C62" t="s">
        <v>1020</v>
      </c>
      <c r="D62" t="s">
        <v>70</v>
      </c>
      <c r="E62" t="s">
        <v>768</v>
      </c>
      <c r="F62" t="s">
        <v>769</v>
      </c>
      <c r="G62" t="s">
        <v>770</v>
      </c>
      <c r="H62" t="s">
        <v>586</v>
      </c>
    </row>
    <row r="63" spans="1:8" x14ac:dyDescent="0.25">
      <c r="A63" t="str">
        <f t="shared" si="0"/>
        <v>Microsoft.DigitalTwins_DigitalTwinsDescription</v>
      </c>
      <c r="B63" t="s">
        <v>1015</v>
      </c>
      <c r="C63" t="s">
        <v>575</v>
      </c>
      <c r="D63" t="s">
        <v>70</v>
      </c>
      <c r="E63" t="s">
        <v>771</v>
      </c>
      <c r="F63" t="s">
        <v>772</v>
      </c>
      <c r="G63" t="s">
        <v>766</v>
      </c>
      <c r="H63" t="s">
        <v>586</v>
      </c>
    </row>
    <row r="64" spans="1:8" x14ac:dyDescent="0.25">
      <c r="A64" t="str">
        <f t="shared" si="0"/>
        <v>Microsoft.DigitalTwins_DigitalTwinsResource</v>
      </c>
      <c r="B64" t="s">
        <v>1015</v>
      </c>
      <c r="C64" t="s">
        <v>575</v>
      </c>
      <c r="D64" t="s">
        <v>70</v>
      </c>
      <c r="E64" t="s">
        <v>773</v>
      </c>
      <c r="F64" t="s">
        <v>774</v>
      </c>
      <c r="G64" t="s">
        <v>775</v>
      </c>
      <c r="H64" t="s">
        <v>776</v>
      </c>
    </row>
    <row r="65" spans="1:8" x14ac:dyDescent="0.25">
      <c r="A65" t="str">
        <f t="shared" si="0"/>
        <v>Microsoft.DigitalTwins_GroupIdInformationResponse</v>
      </c>
      <c r="B65" t="s">
        <v>1015</v>
      </c>
      <c r="C65" t="s">
        <v>1020</v>
      </c>
      <c r="D65" t="s">
        <v>70</v>
      </c>
      <c r="E65" t="s">
        <v>448</v>
      </c>
      <c r="F65" t="s">
        <v>777</v>
      </c>
      <c r="G65" t="s">
        <v>778</v>
      </c>
      <c r="H65" t="s">
        <v>586</v>
      </c>
    </row>
    <row r="66" spans="1:8" x14ac:dyDescent="0.25">
      <c r="A66" t="str">
        <f t="shared" si="0"/>
        <v>Microsoft.DigitalTwins_ConnectionProperties</v>
      </c>
      <c r="B66" t="s">
        <v>1015</v>
      </c>
      <c r="C66" t="s">
        <v>575</v>
      </c>
      <c r="D66" t="s">
        <v>70</v>
      </c>
      <c r="E66" t="s">
        <v>779</v>
      </c>
      <c r="F66" t="s">
        <v>780</v>
      </c>
      <c r="G66" t="s">
        <v>781</v>
      </c>
      <c r="H66" t="s">
        <v>782</v>
      </c>
    </row>
    <row r="67" spans="1:8" x14ac:dyDescent="0.25">
      <c r="A67" t="str">
        <f t="shared" ref="A67:A130" si="1">_xlfn.CONCAT(D67,"_",E67)</f>
        <v>Microsoft.DigitalTwins_CheckNameRequest</v>
      </c>
      <c r="B67" t="s">
        <v>1015</v>
      </c>
      <c r="C67" t="s">
        <v>1017</v>
      </c>
      <c r="D67" t="s">
        <v>70</v>
      </c>
      <c r="E67" t="s">
        <v>783</v>
      </c>
      <c r="F67" t="s">
        <v>784</v>
      </c>
      <c r="G67" t="s">
        <v>785</v>
      </c>
      <c r="H67" t="s">
        <v>786</v>
      </c>
    </row>
    <row r="68" spans="1:8" x14ac:dyDescent="0.25">
      <c r="A68" t="str">
        <f t="shared" si="1"/>
        <v>Microsoft.DBforMariaDB_CloudError</v>
      </c>
      <c r="B68" t="s">
        <v>1015</v>
      </c>
      <c r="C68" t="s">
        <v>720</v>
      </c>
      <c r="D68" t="s">
        <v>787</v>
      </c>
      <c r="E68" t="s">
        <v>91</v>
      </c>
      <c r="F68" t="s">
        <v>788</v>
      </c>
      <c r="G68" t="s">
        <v>638</v>
      </c>
      <c r="H68" t="s">
        <v>586</v>
      </c>
    </row>
    <row r="69" spans="1:8" x14ac:dyDescent="0.25">
      <c r="A69" t="str">
        <f t="shared" si="1"/>
        <v>Microsoft.DocumentDB_CorsPolicy</v>
      </c>
      <c r="B69" t="s">
        <v>1015</v>
      </c>
      <c r="C69" t="s">
        <v>575</v>
      </c>
      <c r="D69" t="s">
        <v>73</v>
      </c>
      <c r="E69" t="s">
        <v>789</v>
      </c>
      <c r="F69" t="s">
        <v>790</v>
      </c>
      <c r="G69" t="s">
        <v>791</v>
      </c>
      <c r="H69" t="s">
        <v>792</v>
      </c>
    </row>
    <row r="70" spans="1:8" x14ac:dyDescent="0.25">
      <c r="A70" t="str">
        <f t="shared" si="1"/>
        <v>Microsoft.DocumentDB_CassandraTableListResult</v>
      </c>
      <c r="B70" t="s">
        <v>1015</v>
      </c>
      <c r="C70" t="s">
        <v>1016</v>
      </c>
      <c r="D70" t="s">
        <v>73</v>
      </c>
      <c r="E70" t="s">
        <v>480</v>
      </c>
      <c r="F70" t="s">
        <v>793</v>
      </c>
      <c r="G70" t="s">
        <v>794</v>
      </c>
      <c r="H70" t="s">
        <v>586</v>
      </c>
    </row>
    <row r="71" spans="1:8" x14ac:dyDescent="0.25">
      <c r="A71" t="str">
        <f t="shared" si="1"/>
        <v>Microsoft.DocumentDB_RegionForOnlineOffline</v>
      </c>
      <c r="B71" t="s">
        <v>1015</v>
      </c>
      <c r="C71" t="s">
        <v>575</v>
      </c>
      <c r="D71" t="s">
        <v>73</v>
      </c>
      <c r="E71" t="s">
        <v>795</v>
      </c>
      <c r="F71" t="s">
        <v>796</v>
      </c>
      <c r="G71" t="s">
        <v>797</v>
      </c>
      <c r="H71" t="s">
        <v>798</v>
      </c>
    </row>
    <row r="72" spans="1:8" x14ac:dyDescent="0.25">
      <c r="A72" t="str">
        <f t="shared" si="1"/>
        <v>Microsoft.DocumentDB_Indexes</v>
      </c>
      <c r="B72" t="s">
        <v>1015</v>
      </c>
      <c r="C72" t="s">
        <v>575</v>
      </c>
      <c r="D72" t="s">
        <v>73</v>
      </c>
      <c r="E72" t="s">
        <v>799</v>
      </c>
      <c r="F72" t="s">
        <v>800</v>
      </c>
      <c r="G72" t="s">
        <v>801</v>
      </c>
      <c r="H72" t="s">
        <v>802</v>
      </c>
    </row>
    <row r="73" spans="1:8" x14ac:dyDescent="0.25">
      <c r="A73" t="str">
        <f t="shared" si="1"/>
        <v>Microsoft.DocumentDB_Permission</v>
      </c>
      <c r="B73" t="s">
        <v>1015</v>
      </c>
      <c r="C73" t="s">
        <v>1021</v>
      </c>
      <c r="D73" t="s">
        <v>73</v>
      </c>
      <c r="E73" t="s">
        <v>803</v>
      </c>
      <c r="F73" t="s">
        <v>804</v>
      </c>
      <c r="G73" t="s">
        <v>805</v>
      </c>
      <c r="H73" t="s">
        <v>806</v>
      </c>
    </row>
    <row r="74" spans="1:8" x14ac:dyDescent="0.25">
      <c r="A74" t="str">
        <f t="shared" si="1"/>
        <v>Microsoft.DocumentDB_ManagedCassandraNodeStatus</v>
      </c>
      <c r="B74" t="s">
        <v>1015</v>
      </c>
      <c r="C74" t="s">
        <v>720</v>
      </c>
      <c r="D74" t="s">
        <v>73</v>
      </c>
      <c r="E74" t="s">
        <v>807</v>
      </c>
      <c r="F74" t="s">
        <v>808</v>
      </c>
      <c r="G74" t="s">
        <v>809</v>
      </c>
      <c r="H74" t="s">
        <v>586</v>
      </c>
    </row>
    <row r="75" spans="1:8" x14ac:dyDescent="0.25">
      <c r="A75" t="str">
        <f t="shared" si="1"/>
        <v>Microsoft.DocumentDB_DatabaseAccountRegenerateKeyParameters</v>
      </c>
      <c r="B75" t="s">
        <v>1015</v>
      </c>
      <c r="C75" t="s">
        <v>575</v>
      </c>
      <c r="D75" t="s">
        <v>73</v>
      </c>
      <c r="E75" t="s">
        <v>810</v>
      </c>
      <c r="F75" t="s">
        <v>811</v>
      </c>
      <c r="G75" t="s">
        <v>812</v>
      </c>
      <c r="H75" t="s">
        <v>813</v>
      </c>
    </row>
    <row r="76" spans="1:8" x14ac:dyDescent="0.25">
      <c r="A76" t="str">
        <f t="shared" si="1"/>
        <v>Microsoft.DocumentDB_SqlRoleDefinitionResource</v>
      </c>
      <c r="B76" t="s">
        <v>1014</v>
      </c>
      <c r="C76" t="s">
        <v>582</v>
      </c>
      <c r="D76" t="s">
        <v>73</v>
      </c>
      <c r="E76" t="s">
        <v>814</v>
      </c>
      <c r="F76" t="s">
        <v>815</v>
      </c>
      <c r="G76" t="s">
        <v>816</v>
      </c>
      <c r="H76" t="s">
        <v>817</v>
      </c>
    </row>
    <row r="77" spans="1:8" x14ac:dyDescent="0.25">
      <c r="A77" t="str">
        <f t="shared" si="1"/>
        <v>Microsoft.DocumentDB_UniqueKey</v>
      </c>
      <c r="B77" t="s">
        <v>1015</v>
      </c>
      <c r="C77" t="s">
        <v>575</v>
      </c>
      <c r="D77" t="s">
        <v>73</v>
      </c>
      <c r="E77" t="s">
        <v>818</v>
      </c>
      <c r="F77" t="s">
        <v>819</v>
      </c>
      <c r="G77" t="s">
        <v>820</v>
      </c>
      <c r="H77" t="s">
        <v>586</v>
      </c>
    </row>
    <row r="78" spans="1:8" x14ac:dyDescent="0.25">
      <c r="A78" t="str">
        <f t="shared" si="1"/>
        <v>Microsoft.DocumentDB_MetricListResult</v>
      </c>
      <c r="B78" t="s">
        <v>1015</v>
      </c>
      <c r="C78" t="s">
        <v>1016</v>
      </c>
      <c r="D78" t="s">
        <v>73</v>
      </c>
      <c r="E78" t="s">
        <v>481</v>
      </c>
      <c r="F78" t="s">
        <v>821</v>
      </c>
      <c r="G78" t="s">
        <v>822</v>
      </c>
      <c r="H78" t="s">
        <v>586</v>
      </c>
    </row>
    <row r="79" spans="1:8" x14ac:dyDescent="0.25">
      <c r="A79" t="str">
        <f t="shared" si="1"/>
        <v>Microsoft.Elastic_MonitoringTagRules</v>
      </c>
      <c r="B79" t="s">
        <v>1015</v>
      </c>
      <c r="C79" t="s">
        <v>575</v>
      </c>
      <c r="D79" t="s">
        <v>84</v>
      </c>
      <c r="E79" t="s">
        <v>83</v>
      </c>
      <c r="F79" t="s">
        <v>823</v>
      </c>
      <c r="G79" t="s">
        <v>824</v>
      </c>
      <c r="H79" t="s">
        <v>825</v>
      </c>
    </row>
    <row r="80" spans="1:8" x14ac:dyDescent="0.25">
      <c r="A80" t="str">
        <f t="shared" si="1"/>
        <v>Microsoft.Elastic_ElasticMonitorResource</v>
      </c>
      <c r="B80" t="s">
        <v>1014</v>
      </c>
      <c r="C80" t="s">
        <v>582</v>
      </c>
      <c r="D80" t="s">
        <v>84</v>
      </c>
      <c r="E80" t="s">
        <v>826</v>
      </c>
      <c r="F80" t="s">
        <v>827</v>
      </c>
      <c r="G80" t="s">
        <v>828</v>
      </c>
      <c r="H80" t="s">
        <v>829</v>
      </c>
    </row>
    <row r="81" spans="1:8" x14ac:dyDescent="0.25">
      <c r="A81" t="str">
        <f t="shared" si="1"/>
        <v>Microsoft.Elastic_UserInfo</v>
      </c>
      <c r="B81" t="s">
        <v>1015</v>
      </c>
      <c r="C81" t="s">
        <v>575</v>
      </c>
      <c r="D81" t="s">
        <v>84</v>
      </c>
      <c r="E81" t="s">
        <v>830</v>
      </c>
      <c r="F81" t="s">
        <v>831</v>
      </c>
      <c r="G81" t="s">
        <v>832</v>
      </c>
      <c r="H81" t="s">
        <v>833</v>
      </c>
    </row>
    <row r="82" spans="1:8" x14ac:dyDescent="0.25">
      <c r="A82" t="str">
        <f t="shared" si="1"/>
        <v>Microsoft.Elastic_ManagedIdentityTypes</v>
      </c>
      <c r="B82" t="s">
        <v>1015</v>
      </c>
      <c r="C82" t="s">
        <v>575</v>
      </c>
      <c r="D82" t="s">
        <v>84</v>
      </c>
      <c r="E82" t="s">
        <v>834</v>
      </c>
      <c r="F82" t="s">
        <v>835</v>
      </c>
      <c r="G82" t="s">
        <v>836</v>
      </c>
      <c r="H82" t="s">
        <v>586</v>
      </c>
    </row>
    <row r="83" spans="1:8" x14ac:dyDescent="0.25">
      <c r="A83" t="str">
        <f t="shared" si="1"/>
        <v>Microsoft.Elastic_ErrorResponseBody</v>
      </c>
      <c r="B83" t="s">
        <v>1015</v>
      </c>
      <c r="C83" t="s">
        <v>1017</v>
      </c>
      <c r="D83" t="s">
        <v>84</v>
      </c>
      <c r="E83" t="s">
        <v>837</v>
      </c>
      <c r="F83" t="s">
        <v>838</v>
      </c>
      <c r="G83" t="s">
        <v>839</v>
      </c>
      <c r="H83" t="s">
        <v>840</v>
      </c>
    </row>
    <row r="84" spans="1:8" x14ac:dyDescent="0.25">
      <c r="A84" t="str">
        <f t="shared" si="1"/>
        <v>Microsoft.Elastic_LogRules</v>
      </c>
      <c r="B84" t="s">
        <v>1015</v>
      </c>
      <c r="C84" t="s">
        <v>734</v>
      </c>
      <c r="D84" t="s">
        <v>84</v>
      </c>
      <c r="E84" t="s">
        <v>841</v>
      </c>
      <c r="F84" t="s">
        <v>842</v>
      </c>
      <c r="G84" t="s">
        <v>843</v>
      </c>
      <c r="H84" t="s">
        <v>844</v>
      </c>
    </row>
    <row r="85" spans="1:8" x14ac:dyDescent="0.25">
      <c r="A85" t="str">
        <f t="shared" si="1"/>
        <v>Microsoft.Elastic_CompanyInfo</v>
      </c>
      <c r="B85" t="s">
        <v>1015</v>
      </c>
      <c r="C85" t="s">
        <v>575</v>
      </c>
      <c r="D85" t="s">
        <v>84</v>
      </c>
      <c r="E85" t="s">
        <v>845</v>
      </c>
      <c r="F85" t="s">
        <v>846</v>
      </c>
      <c r="G85" t="s">
        <v>847</v>
      </c>
      <c r="H85" t="s">
        <v>848</v>
      </c>
    </row>
    <row r="86" spans="1:8" x14ac:dyDescent="0.25">
      <c r="A86" t="str">
        <f t="shared" si="1"/>
        <v>Microsoft.Elastic_CompanyInfo</v>
      </c>
      <c r="B86" t="s">
        <v>1015</v>
      </c>
      <c r="C86" t="s">
        <v>575</v>
      </c>
      <c r="D86" t="s">
        <v>84</v>
      </c>
      <c r="E86" t="s">
        <v>845</v>
      </c>
      <c r="F86" t="s">
        <v>846</v>
      </c>
      <c r="G86" t="s">
        <v>847</v>
      </c>
      <c r="H86" t="s">
        <v>848</v>
      </c>
    </row>
    <row r="87" spans="1:8" x14ac:dyDescent="0.25">
      <c r="A87" t="str">
        <f t="shared" si="1"/>
        <v>Microsoft.Elastic_OperationDisplay</v>
      </c>
      <c r="B87" t="s">
        <v>1015</v>
      </c>
      <c r="C87" t="s">
        <v>98</v>
      </c>
      <c r="D87" t="s">
        <v>84</v>
      </c>
      <c r="E87" t="s">
        <v>454</v>
      </c>
      <c r="F87" t="s">
        <v>849</v>
      </c>
      <c r="G87" t="s">
        <v>759</v>
      </c>
      <c r="H87" t="s">
        <v>850</v>
      </c>
    </row>
    <row r="88" spans="1:8" x14ac:dyDescent="0.25">
      <c r="A88" t="str">
        <f t="shared" si="1"/>
        <v>Microsoft.Elastic_IdentityProperties</v>
      </c>
      <c r="B88" t="s">
        <v>1015</v>
      </c>
      <c r="C88" t="s">
        <v>575</v>
      </c>
      <c r="D88" t="s">
        <v>84</v>
      </c>
      <c r="E88" t="s">
        <v>851</v>
      </c>
      <c r="F88" t="s">
        <v>852</v>
      </c>
      <c r="G88" t="s">
        <v>853</v>
      </c>
      <c r="H88" t="s">
        <v>854</v>
      </c>
    </row>
    <row r="89" spans="1:8" x14ac:dyDescent="0.25">
      <c r="A89" t="str">
        <f t="shared" si="1"/>
        <v>Microsoft.AnalysisServices_GatewayListStatusLive</v>
      </c>
      <c r="B89" t="s">
        <v>1015</v>
      </c>
      <c r="C89" t="s">
        <v>575</v>
      </c>
      <c r="D89" t="s">
        <v>87</v>
      </c>
      <c r="E89" t="s">
        <v>855</v>
      </c>
      <c r="F89" t="s">
        <v>856</v>
      </c>
      <c r="G89" t="s">
        <v>857</v>
      </c>
      <c r="H89" t="s">
        <v>858</v>
      </c>
    </row>
    <row r="90" spans="1:8" x14ac:dyDescent="0.25">
      <c r="A90" t="str">
        <f t="shared" si="1"/>
        <v>Microsoft.AnalysisServices_ResourceSku</v>
      </c>
      <c r="B90" t="s">
        <v>1015</v>
      </c>
      <c r="C90" t="s">
        <v>575</v>
      </c>
      <c r="D90" t="s">
        <v>87</v>
      </c>
      <c r="E90" t="s">
        <v>85</v>
      </c>
      <c r="F90" t="s">
        <v>859</v>
      </c>
      <c r="G90" t="s">
        <v>860</v>
      </c>
      <c r="H90" t="s">
        <v>861</v>
      </c>
    </row>
    <row r="91" spans="1:8" x14ac:dyDescent="0.25">
      <c r="A91" t="str">
        <f t="shared" si="1"/>
        <v>Microsoft.AnalysisServices_SkuDetailsForExistingResource</v>
      </c>
      <c r="B91" t="s">
        <v>1015</v>
      </c>
      <c r="C91" t="s">
        <v>575</v>
      </c>
      <c r="D91" t="s">
        <v>87</v>
      </c>
      <c r="E91" t="s">
        <v>862</v>
      </c>
      <c r="F91" t="s">
        <v>863</v>
      </c>
      <c r="G91" t="s">
        <v>864</v>
      </c>
      <c r="H91" t="s">
        <v>865</v>
      </c>
    </row>
    <row r="92" spans="1:8" x14ac:dyDescent="0.25">
      <c r="A92" t="str">
        <f t="shared" si="1"/>
        <v>Microsoft.AnalysisServices_GatewayError</v>
      </c>
      <c r="B92" t="s">
        <v>1015</v>
      </c>
      <c r="C92" t="s">
        <v>720</v>
      </c>
      <c r="D92" t="s">
        <v>87</v>
      </c>
      <c r="E92" t="s">
        <v>866</v>
      </c>
      <c r="F92" t="s">
        <v>867</v>
      </c>
      <c r="G92" t="s">
        <v>868</v>
      </c>
      <c r="H92" t="s">
        <v>586</v>
      </c>
    </row>
    <row r="93" spans="1:8" x14ac:dyDescent="0.25">
      <c r="A93" t="str">
        <f t="shared" si="1"/>
        <v>Microsoft.AnalysisServices_AnalysisServicesServer</v>
      </c>
      <c r="B93" t="s">
        <v>1014</v>
      </c>
      <c r="C93" t="s">
        <v>582</v>
      </c>
      <c r="D93" t="s">
        <v>87</v>
      </c>
      <c r="E93" t="s">
        <v>89</v>
      </c>
      <c r="F93" t="s">
        <v>869</v>
      </c>
      <c r="G93" t="s">
        <v>870</v>
      </c>
      <c r="H93" t="s">
        <v>586</v>
      </c>
    </row>
    <row r="94" spans="1:8" x14ac:dyDescent="0.25">
      <c r="A94" t="str">
        <f t="shared" si="1"/>
        <v>Microsoft.AnalysisServices_IPv4FirewallRule</v>
      </c>
      <c r="B94" t="s">
        <v>1015</v>
      </c>
      <c r="C94" t="s">
        <v>575</v>
      </c>
      <c r="D94" t="s">
        <v>87</v>
      </c>
      <c r="E94" t="s">
        <v>871</v>
      </c>
      <c r="F94" t="s">
        <v>872</v>
      </c>
      <c r="G94" t="s">
        <v>873</v>
      </c>
      <c r="H94" t="s">
        <v>874</v>
      </c>
    </row>
    <row r="95" spans="1:8" x14ac:dyDescent="0.25">
      <c r="A95" t="str">
        <f t="shared" si="1"/>
        <v>Microsoft.AnalysisServices_ErrorDetail</v>
      </c>
      <c r="B95" t="s">
        <v>1015</v>
      </c>
      <c r="C95" t="s">
        <v>720</v>
      </c>
      <c r="D95" t="s">
        <v>87</v>
      </c>
      <c r="E95" t="s">
        <v>451</v>
      </c>
      <c r="F95" t="s">
        <v>875</v>
      </c>
      <c r="G95" t="s">
        <v>876</v>
      </c>
      <c r="H95" t="s">
        <v>877</v>
      </c>
    </row>
    <row r="96" spans="1:8" x14ac:dyDescent="0.25">
      <c r="A96" t="str">
        <f t="shared" si="1"/>
        <v>Microsoft.AnalysisServices_IPv4FirewallRule</v>
      </c>
      <c r="B96" t="s">
        <v>1015</v>
      </c>
      <c r="C96" t="s">
        <v>575</v>
      </c>
      <c r="D96" t="s">
        <v>87</v>
      </c>
      <c r="E96" t="s">
        <v>871</v>
      </c>
      <c r="F96" t="s">
        <v>872</v>
      </c>
      <c r="G96" t="s">
        <v>873</v>
      </c>
      <c r="H96" t="s">
        <v>874</v>
      </c>
    </row>
    <row r="97" spans="1:8" x14ac:dyDescent="0.25">
      <c r="A97" t="str">
        <f t="shared" si="1"/>
        <v>Microsoft.AnalysisServices_GatewayListStatusLive</v>
      </c>
      <c r="B97" t="s">
        <v>1015</v>
      </c>
      <c r="C97" t="s">
        <v>720</v>
      </c>
      <c r="D97" t="s">
        <v>87</v>
      </c>
      <c r="E97" t="s">
        <v>855</v>
      </c>
      <c r="F97" t="s">
        <v>856</v>
      </c>
      <c r="G97" t="s">
        <v>857</v>
      </c>
      <c r="H97" t="s">
        <v>858</v>
      </c>
    </row>
    <row r="98" spans="1:8" x14ac:dyDescent="0.25">
      <c r="A98" t="str">
        <f t="shared" si="1"/>
        <v>Microsoft.AnalysisServices_MetricSpecifications</v>
      </c>
      <c r="B98" t="s">
        <v>1015</v>
      </c>
      <c r="C98" t="s">
        <v>575</v>
      </c>
      <c r="D98" t="s">
        <v>87</v>
      </c>
      <c r="E98" t="s">
        <v>878</v>
      </c>
      <c r="F98" t="s">
        <v>879</v>
      </c>
      <c r="G98" t="s">
        <v>880</v>
      </c>
      <c r="H98" t="s">
        <v>881</v>
      </c>
    </row>
    <row r="99" spans="1:8" x14ac:dyDescent="0.25">
      <c r="A99" t="str">
        <f t="shared" si="1"/>
        <v>Microsoft.KeyVault_PrivateEndpointConnectionProvisioningState</v>
      </c>
      <c r="B99" t="s">
        <v>1015</v>
      </c>
      <c r="C99" t="s">
        <v>720</v>
      </c>
      <c r="D99" t="s">
        <v>92</v>
      </c>
      <c r="E99" t="s">
        <v>882</v>
      </c>
      <c r="F99" t="s">
        <v>883</v>
      </c>
      <c r="G99" t="s">
        <v>884</v>
      </c>
      <c r="H99" t="s">
        <v>586</v>
      </c>
    </row>
    <row r="100" spans="1:8" x14ac:dyDescent="0.25">
      <c r="A100" t="str">
        <f t="shared" si="1"/>
        <v>Microsoft.KeyVault_PrivateLinkServiceConnectionState</v>
      </c>
      <c r="B100" t="s">
        <v>1015</v>
      </c>
      <c r="C100" t="s">
        <v>720</v>
      </c>
      <c r="D100" t="s">
        <v>92</v>
      </c>
      <c r="E100" t="s">
        <v>453</v>
      </c>
      <c r="F100" t="s">
        <v>885</v>
      </c>
      <c r="G100" t="s">
        <v>886</v>
      </c>
      <c r="H100" t="s">
        <v>887</v>
      </c>
    </row>
    <row r="101" spans="1:8" x14ac:dyDescent="0.25">
      <c r="A101" t="str">
        <f t="shared" si="1"/>
        <v>Microsoft.KeyVault_PrivateEndpointConnection</v>
      </c>
      <c r="B101" t="s">
        <v>1014</v>
      </c>
      <c r="C101" t="s">
        <v>582</v>
      </c>
      <c r="D101" t="s">
        <v>92</v>
      </c>
      <c r="E101" t="s">
        <v>79</v>
      </c>
      <c r="F101" t="s">
        <v>888</v>
      </c>
      <c r="G101" t="s">
        <v>889</v>
      </c>
      <c r="H101" t="s">
        <v>890</v>
      </c>
    </row>
    <row r="102" spans="1:8" x14ac:dyDescent="0.25">
      <c r="A102" t="str">
        <f t="shared" si="1"/>
        <v>Microsoft.KeyVault_PrivateEndpointConnectionProperties</v>
      </c>
      <c r="B102" t="s">
        <v>1015</v>
      </c>
      <c r="C102" t="s">
        <v>575</v>
      </c>
      <c r="D102" t="s">
        <v>92</v>
      </c>
      <c r="E102" t="s">
        <v>78</v>
      </c>
      <c r="F102" t="s">
        <v>891</v>
      </c>
      <c r="G102" t="s">
        <v>892</v>
      </c>
      <c r="H102" t="s">
        <v>586</v>
      </c>
    </row>
    <row r="103" spans="1:8" x14ac:dyDescent="0.25">
      <c r="A103" t="str">
        <f t="shared" si="1"/>
        <v>Microsoft.KeyVault_OperationProperties</v>
      </c>
      <c r="B103" t="s">
        <v>1015</v>
      </c>
      <c r="C103" t="s">
        <v>1022</v>
      </c>
      <c r="D103" t="s">
        <v>92</v>
      </c>
      <c r="E103" t="s">
        <v>97</v>
      </c>
      <c r="F103" t="s">
        <v>893</v>
      </c>
      <c r="G103" t="s">
        <v>894</v>
      </c>
      <c r="H103" t="s">
        <v>586</v>
      </c>
    </row>
    <row r="104" spans="1:8" x14ac:dyDescent="0.25">
      <c r="A104" t="str">
        <f t="shared" si="1"/>
        <v>Microsoft.KeyVault_PrivateLinkResourceProperties</v>
      </c>
      <c r="B104" t="s">
        <v>1015</v>
      </c>
      <c r="C104" t="s">
        <v>575</v>
      </c>
      <c r="D104" t="s">
        <v>92</v>
      </c>
      <c r="E104" t="s">
        <v>80</v>
      </c>
      <c r="F104" t="s">
        <v>895</v>
      </c>
      <c r="G104" t="s">
        <v>896</v>
      </c>
      <c r="H104" t="s">
        <v>897</v>
      </c>
    </row>
    <row r="105" spans="1:8" x14ac:dyDescent="0.25">
      <c r="A105" t="str">
        <f t="shared" si="1"/>
        <v>Microsoft.KeyVault_PrivateEndpointConnectionProvisioningState</v>
      </c>
      <c r="B105" t="s">
        <v>1015</v>
      </c>
      <c r="C105" t="s">
        <v>720</v>
      </c>
      <c r="D105" t="s">
        <v>92</v>
      </c>
      <c r="E105" t="s">
        <v>882</v>
      </c>
      <c r="F105" t="s">
        <v>883</v>
      </c>
      <c r="G105" t="s">
        <v>884</v>
      </c>
      <c r="H105" t="s">
        <v>586</v>
      </c>
    </row>
    <row r="106" spans="1:8" x14ac:dyDescent="0.25">
      <c r="A106" t="str">
        <f t="shared" si="1"/>
        <v>Microsoft.KeyVault_VaultCreateOrUpdateParameters</v>
      </c>
      <c r="B106" t="s">
        <v>1015</v>
      </c>
      <c r="C106" t="s">
        <v>1022</v>
      </c>
      <c r="D106" t="s">
        <v>92</v>
      </c>
      <c r="E106" t="s">
        <v>898</v>
      </c>
      <c r="F106" t="s">
        <v>899</v>
      </c>
      <c r="G106" t="s">
        <v>900</v>
      </c>
      <c r="H106" t="s">
        <v>901</v>
      </c>
    </row>
    <row r="107" spans="1:8" x14ac:dyDescent="0.25">
      <c r="A107" t="str">
        <f t="shared" si="1"/>
        <v>Microsoft.KeyVault_PrivateEndpoint</v>
      </c>
      <c r="B107" t="s">
        <v>1015</v>
      </c>
      <c r="C107" t="s">
        <v>575</v>
      </c>
      <c r="D107" t="s">
        <v>92</v>
      </c>
      <c r="E107" t="s">
        <v>32</v>
      </c>
      <c r="F107" t="s">
        <v>902</v>
      </c>
      <c r="G107" t="s">
        <v>903</v>
      </c>
      <c r="H107" t="s">
        <v>904</v>
      </c>
    </row>
    <row r="108" spans="1:8" x14ac:dyDescent="0.25">
      <c r="A108" t="str">
        <f t="shared" si="1"/>
        <v>Microsoft.KeyVault_Key</v>
      </c>
      <c r="B108" t="s">
        <v>1014</v>
      </c>
      <c r="C108" t="s">
        <v>582</v>
      </c>
      <c r="D108" t="s">
        <v>92</v>
      </c>
      <c r="E108" t="s">
        <v>0</v>
      </c>
      <c r="F108" t="s">
        <v>905</v>
      </c>
      <c r="G108" t="s">
        <v>906</v>
      </c>
      <c r="H108" t="s">
        <v>586</v>
      </c>
    </row>
    <row r="109" spans="1:8" x14ac:dyDescent="0.25">
      <c r="A109" t="str">
        <f t="shared" si="1"/>
        <v>Microsoft.Security_SettingsList</v>
      </c>
      <c r="B109" t="s">
        <v>1015</v>
      </c>
      <c r="C109" t="s">
        <v>1021</v>
      </c>
      <c r="D109" t="s">
        <v>493</v>
      </c>
      <c r="E109" t="s">
        <v>492</v>
      </c>
      <c r="F109" t="s">
        <v>907</v>
      </c>
      <c r="G109" t="s">
        <v>908</v>
      </c>
      <c r="H109" t="s">
        <v>909</v>
      </c>
    </row>
    <row r="110" spans="1:8" x14ac:dyDescent="0.25">
      <c r="A110" t="str">
        <f t="shared" si="1"/>
        <v>Microsoft.Security_DataExportSettings</v>
      </c>
      <c r="B110" t="s">
        <v>1015</v>
      </c>
      <c r="C110" t="s">
        <v>575</v>
      </c>
      <c r="D110" t="s">
        <v>493</v>
      </c>
      <c r="E110" t="s">
        <v>910</v>
      </c>
      <c r="F110" t="s">
        <v>911</v>
      </c>
      <c r="G110" t="s">
        <v>912</v>
      </c>
      <c r="H110" t="s">
        <v>586</v>
      </c>
    </row>
    <row r="111" spans="1:8" x14ac:dyDescent="0.25">
      <c r="A111" t="str">
        <f t="shared" si="1"/>
        <v>Microsoft.Security_AlertSyncSettings</v>
      </c>
      <c r="B111" t="s">
        <v>1015</v>
      </c>
      <c r="C111" t="s">
        <v>575</v>
      </c>
      <c r="D111" t="s">
        <v>493</v>
      </c>
      <c r="E111" t="s">
        <v>913</v>
      </c>
      <c r="F111" t="s">
        <v>914</v>
      </c>
      <c r="G111" t="s">
        <v>915</v>
      </c>
      <c r="H111" t="s">
        <v>586</v>
      </c>
    </row>
    <row r="112" spans="1:8" x14ac:dyDescent="0.25">
      <c r="A112" t="str">
        <f t="shared" si="1"/>
        <v>Microsoft.Security_Setting</v>
      </c>
      <c r="B112" t="s">
        <v>1015</v>
      </c>
      <c r="C112" t="s">
        <v>575</v>
      </c>
      <c r="D112" t="s">
        <v>493</v>
      </c>
      <c r="E112" t="s">
        <v>916</v>
      </c>
      <c r="F112" t="s">
        <v>917</v>
      </c>
      <c r="G112" t="s">
        <v>918</v>
      </c>
      <c r="H112" t="s">
        <v>919</v>
      </c>
    </row>
    <row r="113" spans="1:8" x14ac:dyDescent="0.25">
      <c r="A113" t="str">
        <f t="shared" si="1"/>
        <v>Microsoft.Security_DataExportSettingProperties</v>
      </c>
      <c r="B113" t="s">
        <v>1015</v>
      </c>
      <c r="C113" t="s">
        <v>575</v>
      </c>
      <c r="D113" t="s">
        <v>493</v>
      </c>
      <c r="E113" t="s">
        <v>920</v>
      </c>
      <c r="F113" t="s">
        <v>921</v>
      </c>
      <c r="G113" t="s">
        <v>922</v>
      </c>
      <c r="H113" t="s">
        <v>923</v>
      </c>
    </row>
    <row r="114" spans="1:8" x14ac:dyDescent="0.25">
      <c r="A114" t="str">
        <f t="shared" si="1"/>
        <v>Microsoft.Security_AlertSyncSettingProperties</v>
      </c>
      <c r="B114" t="s">
        <v>1015</v>
      </c>
      <c r="C114" t="s">
        <v>575</v>
      </c>
      <c r="D114" t="s">
        <v>493</v>
      </c>
      <c r="E114" t="s">
        <v>924</v>
      </c>
      <c r="F114" t="s">
        <v>925</v>
      </c>
      <c r="G114" t="s">
        <v>926</v>
      </c>
      <c r="H114" t="s">
        <v>927</v>
      </c>
    </row>
    <row r="115" spans="1:8" x14ac:dyDescent="0.25">
      <c r="A115" t="str">
        <f t="shared" si="1"/>
        <v>Microsoft.Web_CsmOperationDescriptionProperties</v>
      </c>
      <c r="B115" t="s">
        <v>1015</v>
      </c>
      <c r="C115" t="s">
        <v>575</v>
      </c>
      <c r="D115" t="s">
        <v>104</v>
      </c>
      <c r="E115" t="s">
        <v>102</v>
      </c>
      <c r="F115" t="s">
        <v>928</v>
      </c>
      <c r="G115" t="s">
        <v>929</v>
      </c>
      <c r="H115" t="s">
        <v>586</v>
      </c>
    </row>
    <row r="116" spans="1:8" x14ac:dyDescent="0.25">
      <c r="A116" t="str">
        <f t="shared" si="1"/>
        <v>Microsoft.Web_PremierAddOnOfferCollection</v>
      </c>
      <c r="B116" t="s">
        <v>1015</v>
      </c>
      <c r="C116" t="s">
        <v>734</v>
      </c>
      <c r="D116" t="s">
        <v>104</v>
      </c>
      <c r="E116" t="s">
        <v>409</v>
      </c>
      <c r="F116" t="s">
        <v>930</v>
      </c>
      <c r="G116" t="s">
        <v>931</v>
      </c>
      <c r="H116" t="s">
        <v>932</v>
      </c>
    </row>
    <row r="117" spans="1:8" x14ac:dyDescent="0.25">
      <c r="A117" t="str">
        <f t="shared" si="1"/>
        <v>Microsoft.Web_ResourceHealthMetadataCollection</v>
      </c>
      <c r="B117" t="s">
        <v>1015</v>
      </c>
      <c r="C117" t="s">
        <v>1021</v>
      </c>
      <c r="D117" t="s">
        <v>104</v>
      </c>
      <c r="E117" t="s">
        <v>406</v>
      </c>
      <c r="F117" t="s">
        <v>933</v>
      </c>
      <c r="G117" t="s">
        <v>934</v>
      </c>
      <c r="H117" t="s">
        <v>932</v>
      </c>
    </row>
    <row r="118" spans="1:8" x14ac:dyDescent="0.25">
      <c r="A118" t="str">
        <f t="shared" si="1"/>
        <v>Microsoft.Web_RampUpRule</v>
      </c>
      <c r="B118" t="s">
        <v>1014</v>
      </c>
      <c r="C118" t="s">
        <v>582</v>
      </c>
      <c r="D118" t="s">
        <v>104</v>
      </c>
      <c r="E118" t="s">
        <v>935</v>
      </c>
      <c r="F118" t="s">
        <v>936</v>
      </c>
      <c r="G118" t="s">
        <v>937</v>
      </c>
      <c r="H118" t="s">
        <v>938</v>
      </c>
    </row>
    <row r="119" spans="1:8" x14ac:dyDescent="0.25">
      <c r="A119" t="str">
        <f t="shared" si="1"/>
        <v>Microsoft.Web_SourceControlCollection</v>
      </c>
      <c r="B119" t="s">
        <v>1015</v>
      </c>
      <c r="C119" t="s">
        <v>734</v>
      </c>
      <c r="D119" t="s">
        <v>104</v>
      </c>
      <c r="E119" t="s">
        <v>410</v>
      </c>
      <c r="F119" t="s">
        <v>939</v>
      </c>
      <c r="G119" t="s">
        <v>940</v>
      </c>
      <c r="H119" t="s">
        <v>932</v>
      </c>
    </row>
    <row r="120" spans="1:8" x14ac:dyDescent="0.25">
      <c r="A120" t="str">
        <f t="shared" si="1"/>
        <v>Microsoft.Web_AseV3NetworkingConfiguration</v>
      </c>
      <c r="B120" t="s">
        <v>1014</v>
      </c>
      <c r="C120" t="s">
        <v>582</v>
      </c>
      <c r="D120" t="s">
        <v>104</v>
      </c>
      <c r="E120" t="s">
        <v>941</v>
      </c>
      <c r="F120" t="s">
        <v>942</v>
      </c>
      <c r="G120" t="s">
        <v>943</v>
      </c>
      <c r="H120" t="s">
        <v>944</v>
      </c>
    </row>
    <row r="121" spans="1:8" x14ac:dyDescent="0.25">
      <c r="A121" t="str">
        <f t="shared" si="1"/>
        <v>Microsoft.Web_OutboundEnvironmentEndpoint</v>
      </c>
      <c r="B121" t="s">
        <v>1014</v>
      </c>
      <c r="C121" t="s">
        <v>582</v>
      </c>
      <c r="D121" t="s">
        <v>104</v>
      </c>
      <c r="E121" t="s">
        <v>945</v>
      </c>
      <c r="F121" t="s">
        <v>946</v>
      </c>
      <c r="G121" t="s">
        <v>947</v>
      </c>
      <c r="H121" t="s">
        <v>948</v>
      </c>
    </row>
    <row r="122" spans="1:8" x14ac:dyDescent="0.25">
      <c r="A122" t="str">
        <f t="shared" si="1"/>
        <v>Microsoft.Web_Experiments</v>
      </c>
      <c r="B122" t="s">
        <v>1015</v>
      </c>
      <c r="C122" t="s">
        <v>734</v>
      </c>
      <c r="D122" t="s">
        <v>104</v>
      </c>
      <c r="E122" t="s">
        <v>949</v>
      </c>
      <c r="F122" t="s">
        <v>950</v>
      </c>
      <c r="G122" t="s">
        <v>951</v>
      </c>
      <c r="H122" t="s">
        <v>586</v>
      </c>
    </row>
    <row r="123" spans="1:8" x14ac:dyDescent="0.25">
      <c r="A123" t="str">
        <f t="shared" si="1"/>
        <v>Microsoft.Web_WebJob</v>
      </c>
      <c r="B123" t="s">
        <v>1015</v>
      </c>
      <c r="C123" t="s">
        <v>575</v>
      </c>
      <c r="D123" t="s">
        <v>104</v>
      </c>
      <c r="E123" t="s">
        <v>952</v>
      </c>
      <c r="F123" t="s">
        <v>953</v>
      </c>
      <c r="G123" t="s">
        <v>954</v>
      </c>
      <c r="H123" t="s">
        <v>955</v>
      </c>
    </row>
    <row r="124" spans="1:8" x14ac:dyDescent="0.25">
      <c r="A124" t="str">
        <f t="shared" si="1"/>
        <v>Microsoft.Web_LocalizableString</v>
      </c>
      <c r="B124" t="s">
        <v>1015</v>
      </c>
      <c r="C124" t="s">
        <v>575</v>
      </c>
      <c r="D124" t="s">
        <v>104</v>
      </c>
      <c r="E124" t="s">
        <v>956</v>
      </c>
      <c r="F124" t="s">
        <v>957</v>
      </c>
      <c r="G124" t="s">
        <v>958</v>
      </c>
      <c r="H124" t="s">
        <v>959</v>
      </c>
    </row>
    <row r="125" spans="1:8" x14ac:dyDescent="0.25">
      <c r="A125" t="str">
        <f t="shared" si="1"/>
        <v>Microsoft.PowerBI_Operation</v>
      </c>
      <c r="B125" t="s">
        <v>1015</v>
      </c>
      <c r="C125" t="s">
        <v>98</v>
      </c>
      <c r="D125" t="s">
        <v>105</v>
      </c>
      <c r="E125" t="s">
        <v>98</v>
      </c>
      <c r="F125" t="s">
        <v>960</v>
      </c>
      <c r="H125" t="s">
        <v>961</v>
      </c>
    </row>
    <row r="126" spans="1:8" x14ac:dyDescent="0.25">
      <c r="A126" t="str">
        <f t="shared" si="1"/>
        <v>Microsoft.PowerBI_MigrateWorkspaceCollectionRequest</v>
      </c>
      <c r="B126" t="s">
        <v>1015</v>
      </c>
      <c r="C126" t="s">
        <v>98</v>
      </c>
      <c r="D126" t="s">
        <v>105</v>
      </c>
      <c r="E126" t="s">
        <v>962</v>
      </c>
      <c r="F126" t="s">
        <v>963</v>
      </c>
      <c r="H126" t="s">
        <v>964</v>
      </c>
    </row>
    <row r="127" spans="1:8" x14ac:dyDescent="0.25">
      <c r="A127" t="str">
        <f t="shared" si="1"/>
        <v>Microsoft.PowerBI_AsyncOperationDetail</v>
      </c>
      <c r="B127" t="s">
        <v>1015</v>
      </c>
      <c r="C127" t="s">
        <v>98</v>
      </c>
      <c r="D127" t="s">
        <v>105</v>
      </c>
      <c r="E127" t="s">
        <v>965</v>
      </c>
      <c r="F127" t="s">
        <v>966</v>
      </c>
      <c r="H127" t="s">
        <v>967</v>
      </c>
    </row>
    <row r="128" spans="1:8" x14ac:dyDescent="0.25">
      <c r="A128" t="str">
        <f t="shared" si="1"/>
        <v>Microsoft.PowerBI_Operation</v>
      </c>
      <c r="B128" t="s">
        <v>1015</v>
      </c>
      <c r="C128" t="s">
        <v>98</v>
      </c>
      <c r="D128" t="s">
        <v>105</v>
      </c>
      <c r="E128" t="s">
        <v>98</v>
      </c>
      <c r="F128" t="s">
        <v>960</v>
      </c>
      <c r="H128" t="s">
        <v>961</v>
      </c>
    </row>
    <row r="129" spans="1:8" x14ac:dyDescent="0.25">
      <c r="A129" t="str">
        <f t="shared" si="1"/>
        <v>Microsoft.PowerBI_PrivateLinkServiceConnection</v>
      </c>
      <c r="B129" t="s">
        <v>1014</v>
      </c>
      <c r="C129" t="s">
        <v>582</v>
      </c>
      <c r="D129" t="s">
        <v>105</v>
      </c>
      <c r="E129" t="s">
        <v>333</v>
      </c>
      <c r="F129" t="s">
        <v>968</v>
      </c>
      <c r="H129" t="s">
        <v>969</v>
      </c>
    </row>
    <row r="130" spans="1:8" x14ac:dyDescent="0.25">
      <c r="A130" t="str">
        <f t="shared" si="1"/>
        <v>Microsoft.PowerBI_PrivateLinkResourcesListResult</v>
      </c>
      <c r="B130" t="s">
        <v>1015</v>
      </c>
      <c r="C130" t="s">
        <v>1016</v>
      </c>
      <c r="D130" t="s">
        <v>105</v>
      </c>
      <c r="E130" t="s">
        <v>494</v>
      </c>
      <c r="F130" t="s">
        <v>970</v>
      </c>
      <c r="G130" t="s">
        <v>971</v>
      </c>
      <c r="H130" t="s">
        <v>972</v>
      </c>
    </row>
    <row r="131" spans="1:8" x14ac:dyDescent="0.25">
      <c r="A131" t="str">
        <f t="shared" ref="A131:A144" si="2">_xlfn.CONCAT(D131,"_",E131)</f>
        <v>Microsoft.PowerBI_PrivateLinkServiceProxy</v>
      </c>
      <c r="B131" t="s">
        <v>1014</v>
      </c>
      <c r="C131" t="s">
        <v>582</v>
      </c>
      <c r="D131" t="s">
        <v>105</v>
      </c>
      <c r="E131" t="s">
        <v>973</v>
      </c>
      <c r="F131" t="s">
        <v>974</v>
      </c>
      <c r="H131" t="s">
        <v>975</v>
      </c>
    </row>
    <row r="132" spans="1:8" x14ac:dyDescent="0.25">
      <c r="A132" t="str">
        <f t="shared" si="2"/>
        <v>Microsoft.PowerBI_MigrateWorkspaceCollectionRequest</v>
      </c>
      <c r="B132" t="s">
        <v>1015</v>
      </c>
      <c r="C132" t="s">
        <v>98</v>
      </c>
      <c r="D132" t="s">
        <v>105</v>
      </c>
      <c r="E132" t="s">
        <v>962</v>
      </c>
      <c r="F132" t="s">
        <v>963</v>
      </c>
      <c r="H132" t="s">
        <v>964</v>
      </c>
    </row>
    <row r="133" spans="1:8" x14ac:dyDescent="0.25">
      <c r="A133" t="str">
        <f t="shared" si="2"/>
        <v>Microsoft.PowerBI_ConnectionState</v>
      </c>
      <c r="B133" t="s">
        <v>1015</v>
      </c>
      <c r="C133" t="s">
        <v>720</v>
      </c>
      <c r="D133" t="s">
        <v>105</v>
      </c>
      <c r="E133" t="s">
        <v>976</v>
      </c>
      <c r="F133" t="s">
        <v>977</v>
      </c>
      <c r="G133" t="s">
        <v>978</v>
      </c>
      <c r="H133" t="s">
        <v>979</v>
      </c>
    </row>
    <row r="134" spans="1:8" x14ac:dyDescent="0.25">
      <c r="A134" t="str">
        <f t="shared" si="2"/>
        <v>Microsoft.PowerBI_PrivateLinkResourcesListResult</v>
      </c>
      <c r="B134" t="s">
        <v>1015</v>
      </c>
      <c r="C134" t="s">
        <v>1016</v>
      </c>
      <c r="D134" t="s">
        <v>105</v>
      </c>
      <c r="E134" t="s">
        <v>494</v>
      </c>
      <c r="F134" t="s">
        <v>970</v>
      </c>
      <c r="G134" t="s">
        <v>971</v>
      </c>
      <c r="H134" t="s">
        <v>972</v>
      </c>
    </row>
    <row r="135" spans="1:8" x14ac:dyDescent="0.25">
      <c r="A135" t="str">
        <f t="shared" si="2"/>
        <v>Microsoft.Network_ProtocolCustomSettingsFormat</v>
      </c>
      <c r="B135" t="s">
        <v>1015</v>
      </c>
      <c r="C135" t="s">
        <v>575</v>
      </c>
      <c r="D135" t="s">
        <v>10</v>
      </c>
      <c r="E135" t="s">
        <v>980</v>
      </c>
      <c r="F135" t="s">
        <v>981</v>
      </c>
      <c r="G135" t="s">
        <v>982</v>
      </c>
      <c r="H135" t="s">
        <v>983</v>
      </c>
    </row>
    <row r="136" spans="1:8" x14ac:dyDescent="0.25">
      <c r="A136" t="str">
        <f t="shared" si="2"/>
        <v>Microsoft.Network_ManagedRulesDefinition</v>
      </c>
      <c r="B136" t="s">
        <v>1014</v>
      </c>
      <c r="C136" t="s">
        <v>582</v>
      </c>
      <c r="D136" t="s">
        <v>10</v>
      </c>
      <c r="E136" t="s">
        <v>984</v>
      </c>
      <c r="F136" t="s">
        <v>985</v>
      </c>
      <c r="G136" t="s">
        <v>986</v>
      </c>
      <c r="H136" t="s">
        <v>586</v>
      </c>
    </row>
    <row r="137" spans="1:8" x14ac:dyDescent="0.25">
      <c r="A137" t="str">
        <f t="shared" si="2"/>
        <v>Microsoft.Network_ApplicationGatewayAuthenticationCertificatePropertiesFormat</v>
      </c>
      <c r="B137" t="s">
        <v>1015</v>
      </c>
      <c r="C137" t="s">
        <v>575</v>
      </c>
      <c r="D137" t="s">
        <v>10</v>
      </c>
      <c r="E137" t="s">
        <v>279</v>
      </c>
      <c r="F137" t="s">
        <v>987</v>
      </c>
      <c r="G137" t="s">
        <v>988</v>
      </c>
      <c r="H137" t="s">
        <v>989</v>
      </c>
    </row>
    <row r="138" spans="1:8" x14ac:dyDescent="0.25">
      <c r="A138" t="str">
        <f t="shared" si="2"/>
        <v>Microsoft.Network_ApplicationGatewayFirewallRuleSet</v>
      </c>
      <c r="B138" t="s">
        <v>1015</v>
      </c>
      <c r="C138" t="s">
        <v>734</v>
      </c>
      <c r="D138" t="s">
        <v>10</v>
      </c>
      <c r="E138" t="s">
        <v>548</v>
      </c>
      <c r="F138" t="s">
        <v>990</v>
      </c>
      <c r="G138" t="s">
        <v>991</v>
      </c>
      <c r="H138" t="s">
        <v>586</v>
      </c>
    </row>
    <row r="139" spans="1:8" x14ac:dyDescent="0.25">
      <c r="A139" t="str">
        <f t="shared" si="2"/>
        <v>Microsoft.Network_ApplicationGatewayPathRule</v>
      </c>
      <c r="B139" t="s">
        <v>1014</v>
      </c>
      <c r="C139" t="s">
        <v>582</v>
      </c>
      <c r="D139" t="s">
        <v>10</v>
      </c>
      <c r="E139" t="s">
        <v>300</v>
      </c>
      <c r="F139" t="s">
        <v>992</v>
      </c>
      <c r="G139" t="s">
        <v>993</v>
      </c>
      <c r="H139" t="s">
        <v>994</v>
      </c>
    </row>
    <row r="140" spans="1:8" x14ac:dyDescent="0.25">
      <c r="A140" t="str">
        <f t="shared" si="2"/>
        <v>Microsoft.Network_LogSpecification</v>
      </c>
      <c r="B140" t="s">
        <v>1015</v>
      </c>
      <c r="C140" t="s">
        <v>575</v>
      </c>
      <c r="D140" t="s">
        <v>10</v>
      </c>
      <c r="E140" t="s">
        <v>995</v>
      </c>
      <c r="F140" t="s">
        <v>996</v>
      </c>
      <c r="G140" t="s">
        <v>997</v>
      </c>
      <c r="H140" t="s">
        <v>998</v>
      </c>
    </row>
    <row r="141" spans="1:8" x14ac:dyDescent="0.25">
      <c r="A141" t="str">
        <f t="shared" si="2"/>
        <v>Microsoft.Network_TroubleshootingRecommendedActions</v>
      </c>
      <c r="B141" t="s">
        <v>1015</v>
      </c>
      <c r="C141" t="s">
        <v>575</v>
      </c>
      <c r="D141" t="s">
        <v>10</v>
      </c>
      <c r="E141" t="s">
        <v>999</v>
      </c>
      <c r="F141" t="s">
        <v>1000</v>
      </c>
      <c r="G141" t="s">
        <v>1001</v>
      </c>
      <c r="H141" t="s">
        <v>1002</v>
      </c>
    </row>
    <row r="142" spans="1:8" x14ac:dyDescent="0.25">
      <c r="A142" t="str">
        <f t="shared" si="2"/>
        <v>Microsoft.Network_NetworkRule</v>
      </c>
      <c r="B142" t="s">
        <v>1014</v>
      </c>
      <c r="C142" t="s">
        <v>582</v>
      </c>
      <c r="D142" t="s">
        <v>10</v>
      </c>
      <c r="E142" t="s">
        <v>1003</v>
      </c>
      <c r="F142" t="s">
        <v>1004</v>
      </c>
      <c r="G142" t="s">
        <v>1005</v>
      </c>
      <c r="H142" t="s">
        <v>1006</v>
      </c>
    </row>
    <row r="143" spans="1:8" x14ac:dyDescent="0.25">
      <c r="A143" t="str">
        <f t="shared" si="2"/>
        <v>Microsoft.Network_SecurityGroupViewParameters</v>
      </c>
      <c r="B143" t="s">
        <v>1015</v>
      </c>
      <c r="C143" t="s">
        <v>575</v>
      </c>
      <c r="D143" t="s">
        <v>10</v>
      </c>
      <c r="E143" t="s">
        <v>1007</v>
      </c>
      <c r="F143" t="s">
        <v>1008</v>
      </c>
      <c r="G143" t="s">
        <v>1009</v>
      </c>
      <c r="H143" t="s">
        <v>1010</v>
      </c>
    </row>
    <row r="144" spans="1:8" x14ac:dyDescent="0.25">
      <c r="A144" t="str">
        <f t="shared" si="2"/>
        <v>Microsoft.Network_TrafficManagerGeographicHierarchy</v>
      </c>
      <c r="B144" t="s">
        <v>1014</v>
      </c>
      <c r="C144" t="s">
        <v>582</v>
      </c>
      <c r="D144" t="s">
        <v>10</v>
      </c>
      <c r="E144" t="s">
        <v>1011</v>
      </c>
      <c r="F144" t="s">
        <v>1012</v>
      </c>
      <c r="G144" t="s">
        <v>1013</v>
      </c>
      <c r="H144" t="s">
        <v>586</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6F1C6-5AEC-DF44-B2BC-7459E2940404}">
  <sheetPr>
    <tabColor rgb="FF00B050"/>
  </sheetPr>
  <dimension ref="A1:H144"/>
  <sheetViews>
    <sheetView workbookViewId="0">
      <selection activeCell="C28" sqref="C28"/>
    </sheetView>
  </sheetViews>
  <sheetFormatPr defaultColWidth="11" defaultRowHeight="15.75" x14ac:dyDescent="0.25"/>
  <cols>
    <col min="1" max="1" width="70.625" bestFit="1" customWidth="1"/>
    <col min="2" max="2" width="12" bestFit="1" customWidth="1"/>
    <col min="3" max="3" width="23.875" bestFit="1" customWidth="1"/>
    <col min="4" max="4" width="24.125" bestFit="1" customWidth="1"/>
    <col min="5" max="5" width="53.875" bestFit="1" customWidth="1"/>
    <col min="6" max="6" width="163.5" bestFit="1" customWidth="1"/>
  </cols>
  <sheetData>
    <row r="1" spans="1:8" x14ac:dyDescent="0.25">
      <c r="A1" t="s">
        <v>0</v>
      </c>
      <c r="B1" t="s">
        <v>576</v>
      </c>
      <c r="C1" t="s">
        <v>577</v>
      </c>
      <c r="D1" t="s">
        <v>571</v>
      </c>
      <c r="E1" t="s">
        <v>572</v>
      </c>
      <c r="F1" t="s">
        <v>573</v>
      </c>
      <c r="G1" t="s">
        <v>574</v>
      </c>
      <c r="H1" t="s">
        <v>575</v>
      </c>
    </row>
    <row r="2" spans="1:8" x14ac:dyDescent="0.25">
      <c r="A2" t="str">
        <f>_xlfn.CONCAT(D2,"_",E2)</f>
        <v>sql-types_Resource</v>
      </c>
      <c r="B2" t="b">
        <v>1</v>
      </c>
      <c r="C2" t="s">
        <v>582</v>
      </c>
      <c r="D2" t="s">
        <v>578</v>
      </c>
      <c r="E2" t="s">
        <v>86</v>
      </c>
      <c r="F2" t="s">
        <v>579</v>
      </c>
      <c r="G2" t="s">
        <v>580</v>
      </c>
      <c r="H2" t="s">
        <v>581</v>
      </c>
    </row>
    <row r="3" spans="1:8" x14ac:dyDescent="0.25">
      <c r="A3" t="str">
        <f t="shared" ref="A3:A66" si="0">_xlfn.CONCAT(D3,"_",E3)</f>
        <v>sql-types_ProxyResource</v>
      </c>
      <c r="B3" t="b">
        <v>1</v>
      </c>
      <c r="C3" t="s">
        <v>582</v>
      </c>
      <c r="D3" t="s">
        <v>578</v>
      </c>
      <c r="E3" t="s">
        <v>583</v>
      </c>
      <c r="F3" t="s">
        <v>584</v>
      </c>
      <c r="G3" t="s">
        <v>585</v>
      </c>
      <c r="H3" t="s">
        <v>586</v>
      </c>
    </row>
    <row r="4" spans="1:8" x14ac:dyDescent="0.25">
      <c r="A4" t="str">
        <f t="shared" si="0"/>
        <v>sql-types_TrackedResource</v>
      </c>
      <c r="B4" t="b">
        <v>1</v>
      </c>
      <c r="C4" t="s">
        <v>582</v>
      </c>
      <c r="D4" t="s">
        <v>578</v>
      </c>
      <c r="E4" t="s">
        <v>587</v>
      </c>
      <c r="F4" t="s">
        <v>588</v>
      </c>
      <c r="G4" t="s">
        <v>589</v>
      </c>
      <c r="H4" t="s">
        <v>590</v>
      </c>
    </row>
    <row r="5" spans="1:8" x14ac:dyDescent="0.25">
      <c r="A5" t="str">
        <f t="shared" si="0"/>
        <v>sql-types_Sku</v>
      </c>
      <c r="B5" t="b">
        <v>1</v>
      </c>
      <c r="C5" t="s">
        <v>582</v>
      </c>
      <c r="D5" t="s">
        <v>578</v>
      </c>
      <c r="E5" t="s">
        <v>591</v>
      </c>
      <c r="F5" t="s">
        <v>592</v>
      </c>
      <c r="G5" t="s">
        <v>593</v>
      </c>
      <c r="H5" t="s">
        <v>594</v>
      </c>
    </row>
    <row r="6" spans="1:8" x14ac:dyDescent="0.25">
      <c r="A6" t="str">
        <f t="shared" si="0"/>
        <v>sql-types_systemData</v>
      </c>
      <c r="B6" t="b">
        <v>1</v>
      </c>
      <c r="C6" t="s">
        <v>582</v>
      </c>
      <c r="D6" t="s">
        <v>578</v>
      </c>
      <c r="E6" t="s">
        <v>595</v>
      </c>
      <c r="F6" t="s">
        <v>596</v>
      </c>
      <c r="G6" t="s">
        <v>597</v>
      </c>
      <c r="H6" t="s">
        <v>598</v>
      </c>
    </row>
    <row r="7" spans="1:8" x14ac:dyDescent="0.25">
      <c r="A7" t="str">
        <f t="shared" si="0"/>
        <v>sql-types_ResourceIdentity</v>
      </c>
      <c r="B7" t="b">
        <v>1</v>
      </c>
      <c r="C7" t="s">
        <v>582</v>
      </c>
      <c r="D7" t="s">
        <v>578</v>
      </c>
      <c r="E7" t="s">
        <v>599</v>
      </c>
      <c r="F7" t="s">
        <v>600</v>
      </c>
      <c r="G7" t="s">
        <v>601</v>
      </c>
      <c r="H7" t="s">
        <v>602</v>
      </c>
    </row>
    <row r="8" spans="1:8" x14ac:dyDescent="0.25">
      <c r="A8" t="str">
        <f t="shared" si="0"/>
        <v>Microsoft.Maps_MapsOperations</v>
      </c>
      <c r="C8" t="s">
        <v>98</v>
      </c>
      <c r="D8" t="s">
        <v>37</v>
      </c>
      <c r="E8" t="s">
        <v>603</v>
      </c>
      <c r="F8" t="s">
        <v>604</v>
      </c>
      <c r="G8" t="s">
        <v>605</v>
      </c>
      <c r="H8" t="s">
        <v>606</v>
      </c>
    </row>
    <row r="9" spans="1:8" x14ac:dyDescent="0.25">
      <c r="A9" t="str">
        <f t="shared" si="0"/>
        <v>Microsoft.Maps_MapsKeySpecification</v>
      </c>
      <c r="C9" t="s">
        <v>575</v>
      </c>
      <c r="D9" t="s">
        <v>37</v>
      </c>
      <c r="E9" t="s">
        <v>607</v>
      </c>
      <c r="F9" t="s">
        <v>608</v>
      </c>
      <c r="G9" t="s">
        <v>609</v>
      </c>
      <c r="H9" t="s">
        <v>610</v>
      </c>
    </row>
    <row r="10" spans="1:8" x14ac:dyDescent="0.25">
      <c r="A10" t="str">
        <f t="shared" si="0"/>
        <v>Microsoft.Maps_MapsOperations</v>
      </c>
      <c r="C10" t="s">
        <v>98</v>
      </c>
      <c r="D10" t="s">
        <v>37</v>
      </c>
      <c r="E10" t="s">
        <v>603</v>
      </c>
      <c r="F10" t="s">
        <v>604</v>
      </c>
      <c r="G10" t="s">
        <v>605</v>
      </c>
      <c r="H10" t="s">
        <v>606</v>
      </c>
    </row>
    <row r="11" spans="1:8" x14ac:dyDescent="0.25">
      <c r="A11" t="str">
        <f t="shared" si="0"/>
        <v>Microsoft.Maps_CreatorUpdateParameters</v>
      </c>
      <c r="C11" t="s">
        <v>575</v>
      </c>
      <c r="D11" t="s">
        <v>37</v>
      </c>
      <c r="E11" t="s">
        <v>611</v>
      </c>
      <c r="F11" t="s">
        <v>612</v>
      </c>
      <c r="G11" t="s">
        <v>613</v>
      </c>
      <c r="H11" t="s">
        <v>614</v>
      </c>
    </row>
    <row r="12" spans="1:8" x14ac:dyDescent="0.25">
      <c r="A12" t="str">
        <f t="shared" si="0"/>
        <v>Microsoft.Maps_MetricSpecification</v>
      </c>
      <c r="C12" t="s">
        <v>98</v>
      </c>
      <c r="D12" t="s">
        <v>37</v>
      </c>
      <c r="E12" t="s">
        <v>615</v>
      </c>
      <c r="F12" t="s">
        <v>616</v>
      </c>
      <c r="G12" t="s">
        <v>617</v>
      </c>
      <c r="H12" t="s">
        <v>618</v>
      </c>
    </row>
    <row r="13" spans="1:8" x14ac:dyDescent="0.25">
      <c r="A13" t="str">
        <f t="shared" si="0"/>
        <v>Microsoft.Maps_MetricSpecification</v>
      </c>
      <c r="C13" t="s">
        <v>98</v>
      </c>
      <c r="D13" t="s">
        <v>37</v>
      </c>
      <c r="E13" t="s">
        <v>615</v>
      </c>
      <c r="F13" t="s">
        <v>616</v>
      </c>
      <c r="G13" t="s">
        <v>617</v>
      </c>
      <c r="H13" t="s">
        <v>618</v>
      </c>
    </row>
    <row r="14" spans="1:8" x14ac:dyDescent="0.25">
      <c r="A14" t="str">
        <f t="shared" si="0"/>
        <v>Microsoft.Maps_OperationDisplay</v>
      </c>
      <c r="B14" t="b">
        <v>1</v>
      </c>
      <c r="C14" t="s">
        <v>582</v>
      </c>
      <c r="D14" t="s">
        <v>37</v>
      </c>
      <c r="E14" t="s">
        <v>454</v>
      </c>
      <c r="F14" t="s">
        <v>619</v>
      </c>
      <c r="G14" t="s">
        <v>620</v>
      </c>
      <c r="H14" t="s">
        <v>621</v>
      </c>
    </row>
    <row r="15" spans="1:8" x14ac:dyDescent="0.25">
      <c r="A15" t="str">
        <f t="shared" si="0"/>
        <v>Microsoft.Maps_CreatorUpdateParameters</v>
      </c>
      <c r="C15" t="s">
        <v>575</v>
      </c>
      <c r="D15" t="s">
        <v>37</v>
      </c>
      <c r="E15" t="s">
        <v>611</v>
      </c>
      <c r="F15" t="s">
        <v>612</v>
      </c>
      <c r="G15" t="s">
        <v>613</v>
      </c>
      <c r="H15" t="s">
        <v>614</v>
      </c>
    </row>
    <row r="16" spans="1:8" x14ac:dyDescent="0.25">
      <c r="A16" t="str">
        <f t="shared" si="0"/>
        <v>Microsoft.Maps_MapsAccountKeys</v>
      </c>
      <c r="C16" t="s">
        <v>575</v>
      </c>
      <c r="D16" t="s">
        <v>37</v>
      </c>
      <c r="E16" t="s">
        <v>622</v>
      </c>
      <c r="F16" t="s">
        <v>623</v>
      </c>
      <c r="G16" t="s">
        <v>624</v>
      </c>
      <c r="H16" t="s">
        <v>625</v>
      </c>
    </row>
    <row r="17" spans="1:8" x14ac:dyDescent="0.25">
      <c r="A17" t="str">
        <f t="shared" si="0"/>
        <v>Microsoft.Maps_Kind</v>
      </c>
      <c r="C17" t="s">
        <v>575</v>
      </c>
      <c r="D17" t="s">
        <v>37</v>
      </c>
      <c r="E17" t="s">
        <v>626</v>
      </c>
      <c r="F17" t="s">
        <v>627</v>
      </c>
      <c r="G17" t="s">
        <v>628</v>
      </c>
      <c r="H17" t="s">
        <v>586</v>
      </c>
    </row>
    <row r="18" spans="1:8" x14ac:dyDescent="0.25">
      <c r="A18" t="str">
        <f t="shared" si="0"/>
        <v>Microsoft.DBforPostgreSQL_VcoreCapability</v>
      </c>
      <c r="B18" t="b">
        <v>1</v>
      </c>
      <c r="C18" t="s">
        <v>582</v>
      </c>
      <c r="D18" t="s">
        <v>42</v>
      </c>
      <c r="E18" t="s">
        <v>629</v>
      </c>
      <c r="F18" t="s">
        <v>630</v>
      </c>
      <c r="G18" t="s">
        <v>631</v>
      </c>
      <c r="H18" t="s">
        <v>632</v>
      </c>
    </row>
    <row r="19" spans="1:8" x14ac:dyDescent="0.25">
      <c r="A19" t="str">
        <f t="shared" si="0"/>
        <v>Microsoft.DBforPostgreSQL_NameAvailability</v>
      </c>
      <c r="C19" t="s">
        <v>575</v>
      </c>
      <c r="D19" t="s">
        <v>42</v>
      </c>
      <c r="E19" t="s">
        <v>633</v>
      </c>
      <c r="F19" t="s">
        <v>634</v>
      </c>
      <c r="G19" t="s">
        <v>635</v>
      </c>
      <c r="H19" t="s">
        <v>636</v>
      </c>
    </row>
    <row r="20" spans="1:8" x14ac:dyDescent="0.25">
      <c r="A20" t="str">
        <f t="shared" si="0"/>
        <v>Microsoft.DBforPostgreSQL_CloudError</v>
      </c>
      <c r="C20" t="s">
        <v>673</v>
      </c>
      <c r="D20" t="s">
        <v>42</v>
      </c>
      <c r="E20" t="s">
        <v>91</v>
      </c>
      <c r="F20" t="s">
        <v>637</v>
      </c>
      <c r="G20" t="s">
        <v>638</v>
      </c>
      <c r="H20" t="s">
        <v>586</v>
      </c>
    </row>
    <row r="21" spans="1:8" x14ac:dyDescent="0.25">
      <c r="A21" t="str">
        <f t="shared" si="0"/>
        <v>Microsoft.DBforPostgreSQL_CloudError</v>
      </c>
      <c r="C21" t="s">
        <v>673</v>
      </c>
      <c r="D21" t="s">
        <v>42</v>
      </c>
      <c r="E21" t="s">
        <v>91</v>
      </c>
      <c r="F21" t="s">
        <v>639</v>
      </c>
      <c r="G21" t="s">
        <v>638</v>
      </c>
      <c r="H21" t="s">
        <v>586</v>
      </c>
    </row>
    <row r="22" spans="1:8" x14ac:dyDescent="0.25">
      <c r="A22" t="str">
        <f t="shared" si="0"/>
        <v>Microsoft.DBforPostgreSQL_OperationDisplay</v>
      </c>
      <c r="C22" t="s">
        <v>98</v>
      </c>
      <c r="D22" t="s">
        <v>42</v>
      </c>
      <c r="E22" t="s">
        <v>454</v>
      </c>
      <c r="F22" t="s">
        <v>640</v>
      </c>
      <c r="G22" t="s">
        <v>641</v>
      </c>
      <c r="H22" t="s">
        <v>642</v>
      </c>
    </row>
    <row r="23" spans="1:8" x14ac:dyDescent="0.25">
      <c r="A23" t="str">
        <f t="shared" si="0"/>
        <v>Microsoft.DBforPostgreSQL_Storage</v>
      </c>
      <c r="B23" t="b">
        <v>1</v>
      </c>
      <c r="C23" t="s">
        <v>582</v>
      </c>
      <c r="D23" t="s">
        <v>42</v>
      </c>
      <c r="E23" t="s">
        <v>643</v>
      </c>
      <c r="F23" t="s">
        <v>644</v>
      </c>
      <c r="G23" t="s">
        <v>645</v>
      </c>
      <c r="H23" t="s">
        <v>646</v>
      </c>
    </row>
    <row r="24" spans="1:8" x14ac:dyDescent="0.25">
      <c r="A24" t="str">
        <f t="shared" si="0"/>
        <v>Microsoft.DBforPostgreSQL_CapabilityProperties</v>
      </c>
      <c r="C24" t="s">
        <v>575</v>
      </c>
      <c r="D24" t="s">
        <v>42</v>
      </c>
      <c r="E24" t="s">
        <v>647</v>
      </c>
      <c r="F24" t="s">
        <v>648</v>
      </c>
      <c r="G24" t="s">
        <v>649</v>
      </c>
      <c r="H24" t="s">
        <v>650</v>
      </c>
    </row>
    <row r="25" spans="1:8" x14ac:dyDescent="0.25">
      <c r="A25" t="str">
        <f t="shared" si="0"/>
        <v>Microsoft.DBforPostgreSQL_StorageEditionCapability</v>
      </c>
      <c r="B25" t="b">
        <v>1</v>
      </c>
      <c r="C25" t="s">
        <v>582</v>
      </c>
      <c r="D25" t="s">
        <v>42</v>
      </c>
      <c r="E25" t="s">
        <v>651</v>
      </c>
      <c r="F25" t="s">
        <v>652</v>
      </c>
      <c r="G25" t="s">
        <v>653</v>
      </c>
      <c r="H25" t="s">
        <v>654</v>
      </c>
    </row>
    <row r="26" spans="1:8" x14ac:dyDescent="0.25">
      <c r="A26" t="str">
        <f t="shared" si="0"/>
        <v>Microsoft.DBforPostgreSQL_MaintenanceWindow</v>
      </c>
      <c r="C26" t="s">
        <v>575</v>
      </c>
      <c r="D26" t="s">
        <v>42</v>
      </c>
      <c r="E26" t="s">
        <v>655</v>
      </c>
      <c r="F26" t="s">
        <v>656</v>
      </c>
      <c r="G26" t="s">
        <v>657</v>
      </c>
      <c r="H26" t="s">
        <v>658</v>
      </c>
    </row>
    <row r="27" spans="1:8" x14ac:dyDescent="0.25">
      <c r="A27" t="str">
        <f t="shared" si="0"/>
        <v>Microsoft.DBforPostgreSQL_ServerProperties</v>
      </c>
      <c r="C27" t="s">
        <v>575</v>
      </c>
      <c r="D27" t="s">
        <v>42</v>
      </c>
      <c r="E27" t="s">
        <v>43</v>
      </c>
      <c r="F27" t="s">
        <v>659</v>
      </c>
      <c r="G27" t="s">
        <v>660</v>
      </c>
      <c r="H27" t="s">
        <v>661</v>
      </c>
    </row>
    <row r="28" spans="1:8" x14ac:dyDescent="0.25">
      <c r="A28" t="str">
        <f t="shared" si="0"/>
        <v>Microsoft.ServiceBus_RuleListResult</v>
      </c>
      <c r="C28" t="s">
        <v>673</v>
      </c>
      <c r="D28" t="s">
        <v>51</v>
      </c>
      <c r="E28" t="s">
        <v>472</v>
      </c>
      <c r="F28" t="s">
        <v>662</v>
      </c>
      <c r="G28" t="s">
        <v>663</v>
      </c>
      <c r="H28" t="s">
        <v>664</v>
      </c>
    </row>
    <row r="29" spans="1:8" x14ac:dyDescent="0.25">
      <c r="A29" t="str">
        <f t="shared" si="0"/>
        <v>Microsoft.ServiceBus_Ruleproperties</v>
      </c>
      <c r="C29" t="s">
        <v>720</v>
      </c>
      <c r="D29" t="s">
        <v>51</v>
      </c>
      <c r="E29" t="s">
        <v>666</v>
      </c>
      <c r="F29" t="s">
        <v>667</v>
      </c>
      <c r="G29" t="s">
        <v>668</v>
      </c>
      <c r="H29" t="s">
        <v>586</v>
      </c>
    </row>
    <row r="30" spans="1:8" x14ac:dyDescent="0.25">
      <c r="A30" t="str">
        <f t="shared" si="0"/>
        <v>Microsoft.ServiceBus_CheckNameAvailabilityResult</v>
      </c>
      <c r="C30" t="s">
        <v>673</v>
      </c>
      <c r="D30" t="s">
        <v>51</v>
      </c>
      <c r="E30" t="s">
        <v>669</v>
      </c>
      <c r="F30" t="s">
        <v>670</v>
      </c>
      <c r="G30" t="s">
        <v>671</v>
      </c>
      <c r="H30" t="s">
        <v>672</v>
      </c>
    </row>
    <row r="31" spans="1:8" x14ac:dyDescent="0.25">
      <c r="A31" t="str">
        <f t="shared" si="0"/>
        <v>Microsoft.ServiceBus_SqlRuleAction</v>
      </c>
      <c r="B31" t="b">
        <v>1</v>
      </c>
      <c r="C31" t="s">
        <v>582</v>
      </c>
      <c r="D31" t="s">
        <v>51</v>
      </c>
      <c r="E31" t="s">
        <v>674</v>
      </c>
      <c r="F31" t="s">
        <v>675</v>
      </c>
      <c r="G31" t="s">
        <v>676</v>
      </c>
      <c r="H31" t="s">
        <v>677</v>
      </c>
    </row>
    <row r="32" spans="1:8" x14ac:dyDescent="0.25">
      <c r="A32" t="str">
        <f t="shared" si="0"/>
        <v>Microsoft.ServiceBus_SBTopic</v>
      </c>
      <c r="B32" t="s">
        <v>1023</v>
      </c>
      <c r="C32" t="s">
        <v>582</v>
      </c>
      <c r="D32" t="s">
        <v>51</v>
      </c>
      <c r="E32" t="s">
        <v>57</v>
      </c>
      <c r="F32" t="s">
        <v>678</v>
      </c>
      <c r="G32" t="s">
        <v>679</v>
      </c>
      <c r="H32" t="s">
        <v>586</v>
      </c>
    </row>
    <row r="33" spans="1:8" x14ac:dyDescent="0.25">
      <c r="A33" t="str">
        <f t="shared" si="0"/>
        <v>Microsoft.ServiceBus_SBTopic</v>
      </c>
      <c r="B33" t="b">
        <v>1</v>
      </c>
      <c r="C33" t="s">
        <v>582</v>
      </c>
      <c r="D33" t="s">
        <v>51</v>
      </c>
      <c r="E33" t="s">
        <v>57</v>
      </c>
      <c r="F33" t="s">
        <v>678</v>
      </c>
      <c r="G33" t="s">
        <v>679</v>
      </c>
      <c r="H33" t="s">
        <v>586</v>
      </c>
    </row>
    <row r="34" spans="1:8" x14ac:dyDescent="0.25">
      <c r="A34" t="str">
        <f t="shared" si="0"/>
        <v>Microsoft.ServiceBus_SBQueue</v>
      </c>
      <c r="B34" t="b">
        <v>1</v>
      </c>
      <c r="C34" t="s">
        <v>582</v>
      </c>
      <c r="D34" t="s">
        <v>51</v>
      </c>
      <c r="E34" t="s">
        <v>55</v>
      </c>
      <c r="F34" t="s">
        <v>680</v>
      </c>
      <c r="G34" t="s">
        <v>681</v>
      </c>
      <c r="H34" t="s">
        <v>586</v>
      </c>
    </row>
    <row r="35" spans="1:8" x14ac:dyDescent="0.25">
      <c r="A35" t="str">
        <f t="shared" si="0"/>
        <v>Microsoft.ServiceBus_AccessKeys</v>
      </c>
      <c r="B35" t="b">
        <v>1</v>
      </c>
      <c r="C35" t="s">
        <v>582</v>
      </c>
      <c r="D35" t="s">
        <v>51</v>
      </c>
      <c r="E35" t="s">
        <v>682</v>
      </c>
      <c r="F35" t="s">
        <v>683</v>
      </c>
      <c r="G35" t="s">
        <v>684</v>
      </c>
      <c r="H35" t="s">
        <v>685</v>
      </c>
    </row>
    <row r="36" spans="1:8" x14ac:dyDescent="0.25">
      <c r="A36" t="str">
        <f t="shared" si="0"/>
        <v>Microsoft.ServiceBus_SBAuthorizationRuleListResult</v>
      </c>
      <c r="C36" t="s">
        <v>673</v>
      </c>
      <c r="D36" t="s">
        <v>51</v>
      </c>
      <c r="E36" t="s">
        <v>466</v>
      </c>
      <c r="F36" t="s">
        <v>686</v>
      </c>
      <c r="G36" t="s">
        <v>687</v>
      </c>
      <c r="H36" t="s">
        <v>688</v>
      </c>
    </row>
    <row r="37" spans="1:8" x14ac:dyDescent="0.25">
      <c r="A37" t="str">
        <f t="shared" si="0"/>
        <v>Microsoft.ServiceBus_CheckNameAvailabilityResult</v>
      </c>
      <c r="C37" t="s">
        <v>673</v>
      </c>
      <c r="D37" t="s">
        <v>51</v>
      </c>
      <c r="E37" t="s">
        <v>669</v>
      </c>
      <c r="F37" t="s">
        <v>670</v>
      </c>
      <c r="G37" t="s">
        <v>671</v>
      </c>
      <c r="H37" t="s">
        <v>672</v>
      </c>
    </row>
    <row r="38" spans="1:8" x14ac:dyDescent="0.25">
      <c r="A38" t="str">
        <f t="shared" si="0"/>
        <v>Microsoft.Insights_OperationLive</v>
      </c>
      <c r="C38" t="s">
        <v>673</v>
      </c>
      <c r="D38" t="s">
        <v>60</v>
      </c>
      <c r="E38" t="s">
        <v>689</v>
      </c>
      <c r="F38" t="s">
        <v>690</v>
      </c>
      <c r="G38" t="s">
        <v>691</v>
      </c>
      <c r="H38" t="s">
        <v>692</v>
      </c>
    </row>
    <row r="39" spans="1:8" x14ac:dyDescent="0.25">
      <c r="A39" t="str">
        <f t="shared" si="0"/>
        <v>Microsoft.Insights_ActionGroup</v>
      </c>
      <c r="B39" t="b">
        <v>1</v>
      </c>
      <c r="C39" t="s">
        <v>582</v>
      </c>
      <c r="D39" t="s">
        <v>60</v>
      </c>
      <c r="E39" t="s">
        <v>693</v>
      </c>
      <c r="F39" t="s">
        <v>694</v>
      </c>
      <c r="G39" t="s">
        <v>695</v>
      </c>
      <c r="H39" t="s">
        <v>696</v>
      </c>
    </row>
    <row r="40" spans="1:8" x14ac:dyDescent="0.25">
      <c r="A40" t="str">
        <f t="shared" si="0"/>
        <v>Microsoft.Insights_SmsReceiver</v>
      </c>
      <c r="B40" t="b">
        <v>1</v>
      </c>
      <c r="C40" t="s">
        <v>582</v>
      </c>
      <c r="D40" t="s">
        <v>60</v>
      </c>
      <c r="E40" t="s">
        <v>697</v>
      </c>
      <c r="F40" t="s">
        <v>698</v>
      </c>
      <c r="G40" t="s">
        <v>699</v>
      </c>
      <c r="H40" t="s">
        <v>700</v>
      </c>
    </row>
    <row r="41" spans="1:8" x14ac:dyDescent="0.25">
      <c r="A41" t="str">
        <f t="shared" si="0"/>
        <v>Microsoft.Insights_OperationsListResult</v>
      </c>
      <c r="C41" t="s">
        <v>673</v>
      </c>
      <c r="D41" t="s">
        <v>60</v>
      </c>
      <c r="E41" t="s">
        <v>475</v>
      </c>
      <c r="F41" t="s">
        <v>701</v>
      </c>
      <c r="G41" t="s">
        <v>702</v>
      </c>
      <c r="H41" t="s">
        <v>703</v>
      </c>
    </row>
    <row r="42" spans="1:8" x14ac:dyDescent="0.25">
      <c r="A42" t="str">
        <f t="shared" si="0"/>
        <v>Microsoft.Insights_EmailReceiver</v>
      </c>
      <c r="B42" t="b">
        <v>1</v>
      </c>
      <c r="C42" t="s">
        <v>582</v>
      </c>
      <c r="D42" t="s">
        <v>60</v>
      </c>
      <c r="E42" t="s">
        <v>704</v>
      </c>
      <c r="F42" t="s">
        <v>705</v>
      </c>
      <c r="G42" t="s">
        <v>706</v>
      </c>
      <c r="H42" t="s">
        <v>707</v>
      </c>
    </row>
    <row r="43" spans="1:8" x14ac:dyDescent="0.25">
      <c r="A43" t="str">
        <f t="shared" si="0"/>
        <v>Microsoft.Insights_AutomationRunbookReceiver</v>
      </c>
      <c r="B43" t="b">
        <v>1</v>
      </c>
      <c r="C43" t="s">
        <v>582</v>
      </c>
      <c r="D43" t="s">
        <v>60</v>
      </c>
      <c r="E43" t="s">
        <v>708</v>
      </c>
      <c r="F43" t="s">
        <v>709</v>
      </c>
      <c r="G43" t="s">
        <v>710</v>
      </c>
      <c r="H43" t="s">
        <v>711</v>
      </c>
    </row>
    <row r="44" spans="1:8" x14ac:dyDescent="0.25">
      <c r="A44" t="str">
        <f t="shared" si="0"/>
        <v>Microsoft.Insights_ItsmReceiver</v>
      </c>
      <c r="B44" t="b">
        <v>1</v>
      </c>
      <c r="C44" t="s">
        <v>582</v>
      </c>
      <c r="D44" t="s">
        <v>60</v>
      </c>
      <c r="E44" t="s">
        <v>712</v>
      </c>
      <c r="F44" t="s">
        <v>713</v>
      </c>
      <c r="G44" t="s">
        <v>714</v>
      </c>
      <c r="H44" t="s">
        <v>715</v>
      </c>
    </row>
    <row r="45" spans="1:8" x14ac:dyDescent="0.25">
      <c r="A45" t="str">
        <f t="shared" si="0"/>
        <v>Microsoft.Insights_TestNotificationResponse</v>
      </c>
      <c r="C45" t="s">
        <v>673</v>
      </c>
      <c r="D45" t="s">
        <v>60</v>
      </c>
      <c r="E45" t="s">
        <v>716</v>
      </c>
      <c r="F45" t="s">
        <v>717</v>
      </c>
      <c r="G45" t="s">
        <v>718</v>
      </c>
      <c r="H45" t="s">
        <v>719</v>
      </c>
    </row>
    <row r="46" spans="1:8" x14ac:dyDescent="0.25">
      <c r="A46" t="str">
        <f t="shared" si="0"/>
        <v>Microsoft.Insights_VoiceReceiver</v>
      </c>
      <c r="B46" t="b">
        <v>1</v>
      </c>
      <c r="C46" t="s">
        <v>582</v>
      </c>
      <c r="D46" t="s">
        <v>60</v>
      </c>
      <c r="E46" t="s">
        <v>721</v>
      </c>
      <c r="F46" t="s">
        <v>722</v>
      </c>
      <c r="G46" t="s">
        <v>723</v>
      </c>
      <c r="H46" t="s">
        <v>724</v>
      </c>
    </row>
    <row r="47" spans="1:8" x14ac:dyDescent="0.25">
      <c r="A47" t="str">
        <f t="shared" si="0"/>
        <v>Microsoft.Insights_ActionGroupPatch</v>
      </c>
      <c r="B47" t="b">
        <v>1</v>
      </c>
      <c r="C47" t="s">
        <v>582</v>
      </c>
      <c r="D47" t="s">
        <v>60</v>
      </c>
      <c r="E47" t="s">
        <v>59</v>
      </c>
      <c r="F47" t="s">
        <v>725</v>
      </c>
      <c r="G47" t="s">
        <v>726</v>
      </c>
      <c r="H47" t="s">
        <v>727</v>
      </c>
    </row>
    <row r="48" spans="1:8" x14ac:dyDescent="0.25">
      <c r="A48" t="str">
        <f t="shared" si="0"/>
        <v>Microsoft.ManagedServices_RegistrationDefinitionList</v>
      </c>
      <c r="C48" t="s">
        <v>734</v>
      </c>
      <c r="D48" t="s">
        <v>63</v>
      </c>
      <c r="E48" t="s">
        <v>476</v>
      </c>
      <c r="F48" t="s">
        <v>728</v>
      </c>
      <c r="G48" t="s">
        <v>729</v>
      </c>
      <c r="H48" t="s">
        <v>730</v>
      </c>
    </row>
    <row r="49" spans="1:8" x14ac:dyDescent="0.25">
      <c r="A49" t="str">
        <f t="shared" si="0"/>
        <v>Microsoft.ManagedServices_RegistrationAssignment</v>
      </c>
      <c r="B49" t="b">
        <v>1</v>
      </c>
      <c r="C49" t="s">
        <v>582</v>
      </c>
      <c r="D49" t="s">
        <v>63</v>
      </c>
      <c r="E49" t="s">
        <v>65</v>
      </c>
      <c r="F49" t="s">
        <v>731</v>
      </c>
      <c r="G49" t="s">
        <v>732</v>
      </c>
      <c r="H49" t="s">
        <v>733</v>
      </c>
    </row>
    <row r="50" spans="1:8" x14ac:dyDescent="0.25">
      <c r="A50" t="str">
        <f t="shared" si="0"/>
        <v>Microsoft.ManagedServices_MarketplaceRegistrationDefinition</v>
      </c>
      <c r="B50" t="b">
        <v>1</v>
      </c>
      <c r="C50" t="s">
        <v>582</v>
      </c>
      <c r="D50" t="s">
        <v>63</v>
      </c>
      <c r="E50" t="s">
        <v>67</v>
      </c>
      <c r="F50" t="s">
        <v>735</v>
      </c>
      <c r="H50" t="s">
        <v>736</v>
      </c>
    </row>
    <row r="51" spans="1:8" x14ac:dyDescent="0.25">
      <c r="A51" t="str">
        <f t="shared" si="0"/>
        <v>Microsoft.ManagedServices_RegistrationDefinition</v>
      </c>
      <c r="B51" t="b">
        <v>1</v>
      </c>
      <c r="C51" t="s">
        <v>582</v>
      </c>
      <c r="D51" t="s">
        <v>63</v>
      </c>
      <c r="E51" t="s">
        <v>62</v>
      </c>
      <c r="F51" t="s">
        <v>737</v>
      </c>
      <c r="G51" t="s">
        <v>738</v>
      </c>
      <c r="H51" t="s">
        <v>739</v>
      </c>
    </row>
    <row r="52" spans="1:8" x14ac:dyDescent="0.25">
      <c r="A52" t="str">
        <f t="shared" si="0"/>
        <v>Microsoft.ManagedServices_MarketplaceRegistrationDefinitionProperties</v>
      </c>
      <c r="C52" t="s">
        <v>575</v>
      </c>
      <c r="D52" t="s">
        <v>63</v>
      </c>
      <c r="E52" t="s">
        <v>66</v>
      </c>
      <c r="F52" t="s">
        <v>740</v>
      </c>
      <c r="G52" t="s">
        <v>741</v>
      </c>
      <c r="H52" t="s">
        <v>742</v>
      </c>
    </row>
    <row r="53" spans="1:8" x14ac:dyDescent="0.25">
      <c r="A53" t="str">
        <f t="shared" si="0"/>
        <v>Microsoft.ManagedServices_Authorization</v>
      </c>
      <c r="B53" t="s">
        <v>1024</v>
      </c>
      <c r="C53" t="s">
        <v>582</v>
      </c>
      <c r="D53" t="s">
        <v>63</v>
      </c>
      <c r="E53" t="s">
        <v>743</v>
      </c>
      <c r="F53" t="s">
        <v>744</v>
      </c>
      <c r="G53" t="s">
        <v>745</v>
      </c>
      <c r="H53" t="s">
        <v>746</v>
      </c>
    </row>
    <row r="54" spans="1:8" x14ac:dyDescent="0.25">
      <c r="A54" t="str">
        <f t="shared" si="0"/>
        <v>Microsoft.ManagedServices_Plan</v>
      </c>
      <c r="B54" t="b">
        <v>1</v>
      </c>
      <c r="C54" t="s">
        <v>582</v>
      </c>
      <c r="D54" t="s">
        <v>63</v>
      </c>
      <c r="E54" t="s">
        <v>747</v>
      </c>
      <c r="F54" t="s">
        <v>748</v>
      </c>
      <c r="G54" t="s">
        <v>749</v>
      </c>
      <c r="H54" t="s">
        <v>750</v>
      </c>
    </row>
    <row r="55" spans="1:8" x14ac:dyDescent="0.25">
      <c r="A55" t="str">
        <f t="shared" si="0"/>
        <v>Microsoft.ManagedServices_MarketplaceRegistrationDefinitionList</v>
      </c>
      <c r="C55" t="s">
        <v>1025</v>
      </c>
      <c r="D55" t="s">
        <v>63</v>
      </c>
      <c r="E55" t="s">
        <v>477</v>
      </c>
      <c r="F55" t="s">
        <v>751</v>
      </c>
      <c r="G55" t="s">
        <v>752</v>
      </c>
      <c r="H55" t="s">
        <v>753</v>
      </c>
    </row>
    <row r="56" spans="1:8" x14ac:dyDescent="0.25">
      <c r="A56" t="str">
        <f t="shared" si="0"/>
        <v>Microsoft.ManagedServices_Authorization</v>
      </c>
      <c r="B56" t="b">
        <v>1</v>
      </c>
      <c r="C56" t="s">
        <v>582</v>
      </c>
      <c r="D56" t="s">
        <v>63</v>
      </c>
      <c r="E56" t="s">
        <v>743</v>
      </c>
      <c r="F56" t="s">
        <v>744</v>
      </c>
      <c r="G56" t="s">
        <v>745</v>
      </c>
      <c r="H56" t="s">
        <v>746</v>
      </c>
    </row>
    <row r="57" spans="1:8" x14ac:dyDescent="0.25">
      <c r="A57" t="str">
        <f t="shared" si="0"/>
        <v>Microsoft.ManagedServices_RegistrationDefinitionList</v>
      </c>
      <c r="C57" t="s">
        <v>1025</v>
      </c>
      <c r="D57" t="s">
        <v>63</v>
      </c>
      <c r="E57" t="s">
        <v>476</v>
      </c>
      <c r="F57" t="s">
        <v>728</v>
      </c>
      <c r="G57" t="s">
        <v>729</v>
      </c>
      <c r="H57" t="s">
        <v>730</v>
      </c>
    </row>
    <row r="58" spans="1:8" x14ac:dyDescent="0.25">
      <c r="A58" t="str">
        <f t="shared" si="0"/>
        <v>Microsoft.DigitalTwins_ServiceBus</v>
      </c>
      <c r="C58" t="s">
        <v>575</v>
      </c>
      <c r="D58" t="s">
        <v>70</v>
      </c>
      <c r="E58" t="s">
        <v>754</v>
      </c>
      <c r="F58" t="s">
        <v>755</v>
      </c>
      <c r="G58" t="s">
        <v>756</v>
      </c>
      <c r="H58" t="s">
        <v>757</v>
      </c>
    </row>
    <row r="59" spans="1:8" x14ac:dyDescent="0.25">
      <c r="A59" t="str">
        <f t="shared" si="0"/>
        <v>Microsoft.DigitalTwins_OperationDisplay</v>
      </c>
      <c r="C59" t="s">
        <v>575</v>
      </c>
      <c r="D59" t="s">
        <v>70</v>
      </c>
      <c r="E59" t="s">
        <v>454</v>
      </c>
      <c r="F59" t="s">
        <v>758</v>
      </c>
      <c r="G59" t="s">
        <v>759</v>
      </c>
      <c r="H59" t="s">
        <v>760</v>
      </c>
    </row>
    <row r="60" spans="1:8" x14ac:dyDescent="0.25">
      <c r="A60" t="str">
        <f t="shared" si="0"/>
        <v>Microsoft.DigitalTwins_EventHub</v>
      </c>
      <c r="C60" t="s">
        <v>575</v>
      </c>
      <c r="D60" t="s">
        <v>70</v>
      </c>
      <c r="E60" t="s">
        <v>761</v>
      </c>
      <c r="F60" t="s">
        <v>762</v>
      </c>
      <c r="G60" t="s">
        <v>763</v>
      </c>
      <c r="H60" t="s">
        <v>757</v>
      </c>
    </row>
    <row r="61" spans="1:8" x14ac:dyDescent="0.25">
      <c r="A61" t="str">
        <f t="shared" si="0"/>
        <v>Microsoft.DigitalTwins_DigitalTwinsPatchDescription</v>
      </c>
      <c r="C61" t="s">
        <v>575</v>
      </c>
      <c r="D61" t="s">
        <v>70</v>
      </c>
      <c r="E61" t="s">
        <v>764</v>
      </c>
      <c r="F61" t="s">
        <v>765</v>
      </c>
      <c r="G61" t="s">
        <v>766</v>
      </c>
      <c r="H61" t="s">
        <v>767</v>
      </c>
    </row>
    <row r="62" spans="1:8" x14ac:dyDescent="0.25">
      <c r="A62" t="str">
        <f t="shared" si="0"/>
        <v>Microsoft.DigitalTwins_PrivateEndpointConnectionsResponse</v>
      </c>
      <c r="C62" t="s">
        <v>720</v>
      </c>
      <c r="D62" t="s">
        <v>70</v>
      </c>
      <c r="E62" t="s">
        <v>768</v>
      </c>
      <c r="F62" t="s">
        <v>769</v>
      </c>
      <c r="G62" t="s">
        <v>770</v>
      </c>
      <c r="H62" t="s">
        <v>586</v>
      </c>
    </row>
    <row r="63" spans="1:8" x14ac:dyDescent="0.25">
      <c r="A63" t="str">
        <f t="shared" si="0"/>
        <v>Microsoft.DigitalTwins_DigitalTwinsDescription</v>
      </c>
      <c r="C63" t="s">
        <v>720</v>
      </c>
      <c r="D63" t="s">
        <v>70</v>
      </c>
      <c r="E63" t="s">
        <v>771</v>
      </c>
      <c r="F63" t="s">
        <v>772</v>
      </c>
      <c r="G63" t="s">
        <v>766</v>
      </c>
      <c r="H63" t="s">
        <v>586</v>
      </c>
    </row>
    <row r="64" spans="1:8" x14ac:dyDescent="0.25">
      <c r="A64" t="str">
        <f t="shared" si="0"/>
        <v>Microsoft.DigitalTwins_DigitalTwinsResource</v>
      </c>
      <c r="C64" t="s">
        <v>575</v>
      </c>
      <c r="D64" t="s">
        <v>70</v>
      </c>
      <c r="E64" t="s">
        <v>773</v>
      </c>
      <c r="F64" t="s">
        <v>774</v>
      </c>
      <c r="G64" t="s">
        <v>775</v>
      </c>
      <c r="H64" t="s">
        <v>776</v>
      </c>
    </row>
    <row r="65" spans="1:8" x14ac:dyDescent="0.25">
      <c r="A65" t="str">
        <f t="shared" si="0"/>
        <v>Microsoft.DigitalTwins_GroupIdInformationResponse</v>
      </c>
      <c r="C65" t="s">
        <v>1026</v>
      </c>
      <c r="D65" t="s">
        <v>70</v>
      </c>
      <c r="E65" t="s">
        <v>448</v>
      </c>
      <c r="F65" t="s">
        <v>777</v>
      </c>
      <c r="G65" t="s">
        <v>778</v>
      </c>
      <c r="H65" t="s">
        <v>586</v>
      </c>
    </row>
    <row r="66" spans="1:8" x14ac:dyDescent="0.25">
      <c r="A66" t="str">
        <f t="shared" si="0"/>
        <v>Microsoft.DigitalTwins_ConnectionProperties</v>
      </c>
      <c r="C66" t="s">
        <v>575</v>
      </c>
      <c r="D66" t="s">
        <v>70</v>
      </c>
      <c r="E66" t="s">
        <v>779</v>
      </c>
      <c r="F66" t="s">
        <v>780</v>
      </c>
      <c r="G66" t="s">
        <v>781</v>
      </c>
      <c r="H66" t="s">
        <v>782</v>
      </c>
    </row>
    <row r="67" spans="1:8" x14ac:dyDescent="0.25">
      <c r="A67" t="str">
        <f t="shared" ref="A67:A130" si="1">_xlfn.CONCAT(D67,"_",E67)</f>
        <v>Microsoft.DigitalTwins_CheckNameRequest</v>
      </c>
      <c r="C67" t="s">
        <v>673</v>
      </c>
      <c r="D67" t="s">
        <v>70</v>
      </c>
      <c r="E67" t="s">
        <v>783</v>
      </c>
      <c r="F67" t="s">
        <v>784</v>
      </c>
      <c r="G67" t="s">
        <v>785</v>
      </c>
      <c r="H67" t="s">
        <v>786</v>
      </c>
    </row>
    <row r="68" spans="1:8" x14ac:dyDescent="0.25">
      <c r="A68" t="str">
        <f t="shared" si="1"/>
        <v>Microsoft.DBforMariaDB_CloudError</v>
      </c>
      <c r="C68" t="s">
        <v>673</v>
      </c>
      <c r="D68" t="s">
        <v>787</v>
      </c>
      <c r="E68" t="s">
        <v>91</v>
      </c>
      <c r="F68" t="s">
        <v>788</v>
      </c>
      <c r="G68" t="s">
        <v>638</v>
      </c>
      <c r="H68" t="s">
        <v>586</v>
      </c>
    </row>
    <row r="69" spans="1:8" x14ac:dyDescent="0.25">
      <c r="A69" t="str">
        <f t="shared" si="1"/>
        <v>Microsoft.DocumentDB_CorsPolicy</v>
      </c>
      <c r="C69" t="s">
        <v>575</v>
      </c>
      <c r="D69" t="s">
        <v>73</v>
      </c>
      <c r="E69" t="s">
        <v>789</v>
      </c>
      <c r="F69" t="s">
        <v>790</v>
      </c>
      <c r="G69" t="s">
        <v>791</v>
      </c>
      <c r="H69" t="s">
        <v>792</v>
      </c>
    </row>
    <row r="70" spans="1:8" x14ac:dyDescent="0.25">
      <c r="A70" t="str">
        <f t="shared" si="1"/>
        <v>Microsoft.DocumentDB_CassandraTableListResult</v>
      </c>
      <c r="C70" t="s">
        <v>673</v>
      </c>
      <c r="D70" t="s">
        <v>73</v>
      </c>
      <c r="E70" t="s">
        <v>480</v>
      </c>
      <c r="F70" t="s">
        <v>793</v>
      </c>
      <c r="G70" t="s">
        <v>794</v>
      </c>
      <c r="H70" t="s">
        <v>586</v>
      </c>
    </row>
    <row r="71" spans="1:8" x14ac:dyDescent="0.25">
      <c r="A71" t="str">
        <f t="shared" si="1"/>
        <v>Microsoft.DocumentDB_RegionForOnlineOffline</v>
      </c>
      <c r="C71" t="s">
        <v>575</v>
      </c>
      <c r="D71" t="s">
        <v>73</v>
      </c>
      <c r="E71" t="s">
        <v>795</v>
      </c>
      <c r="F71" t="s">
        <v>796</v>
      </c>
      <c r="G71" t="s">
        <v>797</v>
      </c>
      <c r="H71" t="s">
        <v>798</v>
      </c>
    </row>
    <row r="72" spans="1:8" x14ac:dyDescent="0.25">
      <c r="A72" t="str">
        <f t="shared" si="1"/>
        <v>Microsoft.DocumentDB_Indexes</v>
      </c>
      <c r="C72" t="s">
        <v>1025</v>
      </c>
      <c r="D72" t="s">
        <v>73</v>
      </c>
      <c r="E72" t="s">
        <v>799</v>
      </c>
      <c r="F72" t="s">
        <v>800</v>
      </c>
      <c r="G72" t="s">
        <v>801</v>
      </c>
      <c r="H72" t="s">
        <v>802</v>
      </c>
    </row>
    <row r="73" spans="1:8" x14ac:dyDescent="0.25">
      <c r="A73" t="str">
        <f t="shared" si="1"/>
        <v>Microsoft.DocumentDB_Permission</v>
      </c>
      <c r="C73" t="s">
        <v>1025</v>
      </c>
      <c r="D73" t="s">
        <v>73</v>
      </c>
      <c r="E73" t="s">
        <v>803</v>
      </c>
      <c r="F73" t="s">
        <v>804</v>
      </c>
      <c r="G73" t="s">
        <v>805</v>
      </c>
      <c r="H73" t="s">
        <v>806</v>
      </c>
    </row>
    <row r="74" spans="1:8" x14ac:dyDescent="0.25">
      <c r="A74" t="str">
        <f t="shared" si="1"/>
        <v>Microsoft.DocumentDB_ManagedCassandraNodeStatus</v>
      </c>
      <c r="C74" t="s">
        <v>720</v>
      </c>
      <c r="D74" t="s">
        <v>73</v>
      </c>
      <c r="E74" t="s">
        <v>807</v>
      </c>
      <c r="F74" t="s">
        <v>808</v>
      </c>
      <c r="G74" t="s">
        <v>809</v>
      </c>
      <c r="H74" t="s">
        <v>586</v>
      </c>
    </row>
    <row r="75" spans="1:8" x14ac:dyDescent="0.25">
      <c r="A75" t="str">
        <f t="shared" si="1"/>
        <v>Microsoft.DocumentDB_DatabaseAccountRegenerateKeyParameters</v>
      </c>
      <c r="C75" t="s">
        <v>1025</v>
      </c>
      <c r="D75" t="s">
        <v>73</v>
      </c>
      <c r="E75" t="s">
        <v>810</v>
      </c>
      <c r="F75" t="s">
        <v>811</v>
      </c>
      <c r="G75" t="s">
        <v>812</v>
      </c>
      <c r="H75" t="s">
        <v>813</v>
      </c>
    </row>
    <row r="76" spans="1:8" x14ac:dyDescent="0.25">
      <c r="A76" t="str">
        <f t="shared" si="1"/>
        <v>Microsoft.DocumentDB_SqlRoleDefinitionResource</v>
      </c>
      <c r="B76" t="b">
        <v>1</v>
      </c>
      <c r="C76" t="s">
        <v>582</v>
      </c>
      <c r="D76" t="s">
        <v>73</v>
      </c>
      <c r="E76" t="s">
        <v>814</v>
      </c>
      <c r="F76" t="s">
        <v>815</v>
      </c>
      <c r="G76" t="s">
        <v>816</v>
      </c>
      <c r="H76" t="s">
        <v>817</v>
      </c>
    </row>
    <row r="77" spans="1:8" x14ac:dyDescent="0.25">
      <c r="A77" t="str">
        <f t="shared" si="1"/>
        <v>Microsoft.DocumentDB_UniqueKey</v>
      </c>
      <c r="C77" t="s">
        <v>575</v>
      </c>
      <c r="D77" t="s">
        <v>73</v>
      </c>
      <c r="E77" t="s">
        <v>818</v>
      </c>
      <c r="F77" t="s">
        <v>819</v>
      </c>
      <c r="G77" t="s">
        <v>820</v>
      </c>
      <c r="H77" t="s">
        <v>586</v>
      </c>
    </row>
    <row r="78" spans="1:8" x14ac:dyDescent="0.25">
      <c r="A78" t="str">
        <f t="shared" si="1"/>
        <v>Microsoft.DocumentDB_MetricListResult</v>
      </c>
      <c r="C78" t="s">
        <v>673</v>
      </c>
      <c r="D78" t="s">
        <v>73</v>
      </c>
      <c r="E78" t="s">
        <v>481</v>
      </c>
      <c r="F78" t="s">
        <v>821</v>
      </c>
      <c r="G78" t="s">
        <v>822</v>
      </c>
      <c r="H78" t="s">
        <v>586</v>
      </c>
    </row>
    <row r="79" spans="1:8" x14ac:dyDescent="0.25">
      <c r="A79" t="str">
        <f t="shared" si="1"/>
        <v>Microsoft.Elastic_MonitoringTagRules</v>
      </c>
      <c r="C79" t="s">
        <v>98</v>
      </c>
      <c r="D79" t="s">
        <v>84</v>
      </c>
      <c r="E79" t="s">
        <v>83</v>
      </c>
      <c r="F79" t="s">
        <v>823</v>
      </c>
      <c r="G79" t="s">
        <v>824</v>
      </c>
      <c r="H79" t="s">
        <v>825</v>
      </c>
    </row>
    <row r="80" spans="1:8" x14ac:dyDescent="0.25">
      <c r="A80" t="str">
        <f t="shared" si="1"/>
        <v>Microsoft.Elastic_ElasticMonitorResource</v>
      </c>
      <c r="B80" t="b">
        <v>1</v>
      </c>
      <c r="C80" t="s">
        <v>582</v>
      </c>
      <c r="D80" t="s">
        <v>84</v>
      </c>
      <c r="E80" t="s">
        <v>826</v>
      </c>
      <c r="F80" t="s">
        <v>827</v>
      </c>
      <c r="G80" t="s">
        <v>828</v>
      </c>
      <c r="H80" t="s">
        <v>829</v>
      </c>
    </row>
    <row r="81" spans="1:8" x14ac:dyDescent="0.25">
      <c r="A81" t="str">
        <f t="shared" si="1"/>
        <v>Microsoft.Elastic_UserInfo</v>
      </c>
      <c r="C81" t="s">
        <v>720</v>
      </c>
      <c r="D81" t="s">
        <v>84</v>
      </c>
      <c r="E81" t="s">
        <v>830</v>
      </c>
      <c r="F81" t="s">
        <v>831</v>
      </c>
      <c r="G81" t="s">
        <v>832</v>
      </c>
      <c r="H81" t="s">
        <v>833</v>
      </c>
    </row>
    <row r="82" spans="1:8" x14ac:dyDescent="0.25">
      <c r="A82" t="str">
        <f t="shared" si="1"/>
        <v>Microsoft.Elastic_ManagedIdentityTypes</v>
      </c>
      <c r="C82" t="s">
        <v>1026</v>
      </c>
      <c r="D82" t="s">
        <v>84</v>
      </c>
      <c r="E82" t="s">
        <v>834</v>
      </c>
      <c r="F82" t="s">
        <v>835</v>
      </c>
      <c r="G82" t="s">
        <v>836</v>
      </c>
      <c r="H82" t="s">
        <v>586</v>
      </c>
    </row>
    <row r="83" spans="1:8" x14ac:dyDescent="0.25">
      <c r="A83" t="str">
        <f t="shared" si="1"/>
        <v>Microsoft.Elastic_ErrorResponseBody</v>
      </c>
      <c r="C83" t="s">
        <v>720</v>
      </c>
      <c r="D83" t="s">
        <v>84</v>
      </c>
      <c r="E83" t="s">
        <v>837</v>
      </c>
      <c r="F83" t="s">
        <v>838</v>
      </c>
      <c r="G83" t="s">
        <v>839</v>
      </c>
      <c r="H83" t="s">
        <v>840</v>
      </c>
    </row>
    <row r="84" spans="1:8" x14ac:dyDescent="0.25">
      <c r="A84" t="str">
        <f t="shared" si="1"/>
        <v>Microsoft.Elastic_LogRules</v>
      </c>
      <c r="C84" t="s">
        <v>1025</v>
      </c>
      <c r="D84" t="s">
        <v>84</v>
      </c>
      <c r="E84" t="s">
        <v>841</v>
      </c>
      <c r="F84" t="s">
        <v>842</v>
      </c>
      <c r="G84" t="s">
        <v>843</v>
      </c>
      <c r="H84" t="s">
        <v>844</v>
      </c>
    </row>
    <row r="85" spans="1:8" x14ac:dyDescent="0.25">
      <c r="A85" t="str">
        <f t="shared" si="1"/>
        <v>Microsoft.Elastic_CompanyInfo</v>
      </c>
      <c r="C85" t="s">
        <v>720</v>
      </c>
      <c r="D85" t="s">
        <v>84</v>
      </c>
      <c r="E85" t="s">
        <v>845</v>
      </c>
      <c r="F85" t="s">
        <v>846</v>
      </c>
      <c r="G85" t="s">
        <v>847</v>
      </c>
      <c r="H85" t="s">
        <v>848</v>
      </c>
    </row>
    <row r="86" spans="1:8" x14ac:dyDescent="0.25">
      <c r="A86" t="str">
        <f t="shared" si="1"/>
        <v>Microsoft.Elastic_CompanyInfo</v>
      </c>
      <c r="C86" t="s">
        <v>720</v>
      </c>
      <c r="D86" t="s">
        <v>84</v>
      </c>
      <c r="E86" t="s">
        <v>845</v>
      </c>
      <c r="F86" t="s">
        <v>846</v>
      </c>
      <c r="G86" t="s">
        <v>847</v>
      </c>
      <c r="H86" t="s">
        <v>848</v>
      </c>
    </row>
    <row r="87" spans="1:8" x14ac:dyDescent="0.25">
      <c r="A87" t="str">
        <f t="shared" si="1"/>
        <v>Microsoft.Elastic_OperationDisplay</v>
      </c>
      <c r="C87" t="s">
        <v>98</v>
      </c>
      <c r="D87" t="s">
        <v>84</v>
      </c>
      <c r="E87" t="s">
        <v>454</v>
      </c>
      <c r="F87" t="s">
        <v>849</v>
      </c>
      <c r="G87" t="s">
        <v>759</v>
      </c>
      <c r="H87" t="s">
        <v>850</v>
      </c>
    </row>
    <row r="88" spans="1:8" x14ac:dyDescent="0.25">
      <c r="A88" t="str">
        <f t="shared" si="1"/>
        <v>Microsoft.Elastic_IdentityProperties</v>
      </c>
      <c r="C88" t="s">
        <v>1025</v>
      </c>
      <c r="D88" t="s">
        <v>84</v>
      </c>
      <c r="E88" t="s">
        <v>851</v>
      </c>
      <c r="F88" t="s">
        <v>852</v>
      </c>
      <c r="G88" t="s">
        <v>853</v>
      </c>
      <c r="H88" t="s">
        <v>854</v>
      </c>
    </row>
    <row r="89" spans="1:8" x14ac:dyDescent="0.25">
      <c r="A89" t="str">
        <f t="shared" si="1"/>
        <v>Microsoft.AnalysisServices_GatewayListStatusLive</v>
      </c>
      <c r="C89" t="s">
        <v>720</v>
      </c>
      <c r="D89" t="s">
        <v>87</v>
      </c>
      <c r="E89" t="s">
        <v>855</v>
      </c>
      <c r="F89" t="s">
        <v>856</v>
      </c>
      <c r="G89" t="s">
        <v>857</v>
      </c>
      <c r="H89" t="s">
        <v>858</v>
      </c>
    </row>
    <row r="90" spans="1:8" x14ac:dyDescent="0.25">
      <c r="A90" t="str">
        <f t="shared" si="1"/>
        <v>Microsoft.AnalysisServices_ResourceSku</v>
      </c>
      <c r="C90" t="s">
        <v>575</v>
      </c>
      <c r="D90" t="s">
        <v>87</v>
      </c>
      <c r="E90" t="s">
        <v>85</v>
      </c>
      <c r="F90" t="s">
        <v>859</v>
      </c>
      <c r="G90" t="s">
        <v>860</v>
      </c>
      <c r="H90" t="s">
        <v>861</v>
      </c>
    </row>
    <row r="91" spans="1:8" x14ac:dyDescent="0.25">
      <c r="A91" t="str">
        <f t="shared" si="1"/>
        <v>Microsoft.AnalysisServices_SkuDetailsForExistingResource</v>
      </c>
      <c r="C91" t="s">
        <v>1026</v>
      </c>
      <c r="D91" t="s">
        <v>87</v>
      </c>
      <c r="E91" t="s">
        <v>862</v>
      </c>
      <c r="F91" t="s">
        <v>863</v>
      </c>
      <c r="G91" t="s">
        <v>864</v>
      </c>
      <c r="H91" t="s">
        <v>865</v>
      </c>
    </row>
    <row r="92" spans="1:8" x14ac:dyDescent="0.25">
      <c r="A92" t="str">
        <f t="shared" si="1"/>
        <v>Microsoft.AnalysisServices_GatewayError</v>
      </c>
      <c r="C92" t="s">
        <v>1026</v>
      </c>
      <c r="D92" t="s">
        <v>87</v>
      </c>
      <c r="E92" t="s">
        <v>866</v>
      </c>
      <c r="F92" t="s">
        <v>867</v>
      </c>
      <c r="G92" t="s">
        <v>868</v>
      </c>
      <c r="H92" t="s">
        <v>586</v>
      </c>
    </row>
    <row r="93" spans="1:8" x14ac:dyDescent="0.25">
      <c r="A93" t="str">
        <f t="shared" si="1"/>
        <v>Microsoft.AnalysisServices_AnalysisServicesServer</v>
      </c>
      <c r="B93" t="b">
        <v>1</v>
      </c>
      <c r="C93" t="s">
        <v>582</v>
      </c>
      <c r="D93" t="s">
        <v>87</v>
      </c>
      <c r="E93" t="s">
        <v>89</v>
      </c>
      <c r="F93" t="s">
        <v>869</v>
      </c>
      <c r="G93" t="s">
        <v>870</v>
      </c>
      <c r="H93" t="s">
        <v>586</v>
      </c>
    </row>
    <row r="94" spans="1:8" x14ac:dyDescent="0.25">
      <c r="A94" t="str">
        <f t="shared" si="1"/>
        <v>Microsoft.AnalysisServices_IPv4FirewallRule</v>
      </c>
      <c r="C94" t="s">
        <v>575</v>
      </c>
      <c r="D94" t="s">
        <v>87</v>
      </c>
      <c r="E94" t="s">
        <v>871</v>
      </c>
      <c r="F94" t="s">
        <v>872</v>
      </c>
      <c r="G94" t="s">
        <v>873</v>
      </c>
      <c r="H94" t="s">
        <v>874</v>
      </c>
    </row>
    <row r="95" spans="1:8" x14ac:dyDescent="0.25">
      <c r="A95" t="str">
        <f t="shared" si="1"/>
        <v>Microsoft.AnalysisServices_ErrorDetail</v>
      </c>
      <c r="C95" t="s">
        <v>673</v>
      </c>
      <c r="D95" t="s">
        <v>87</v>
      </c>
      <c r="E95" t="s">
        <v>451</v>
      </c>
      <c r="F95" t="s">
        <v>875</v>
      </c>
      <c r="G95" t="s">
        <v>876</v>
      </c>
      <c r="H95" t="s">
        <v>877</v>
      </c>
    </row>
    <row r="96" spans="1:8" x14ac:dyDescent="0.25">
      <c r="A96" t="str">
        <f t="shared" si="1"/>
        <v>Microsoft.AnalysisServices_IPv4FirewallRule</v>
      </c>
      <c r="C96" t="s">
        <v>575</v>
      </c>
      <c r="D96" t="s">
        <v>87</v>
      </c>
      <c r="E96" t="s">
        <v>871</v>
      </c>
      <c r="F96" t="s">
        <v>872</v>
      </c>
      <c r="G96" t="s">
        <v>873</v>
      </c>
      <c r="H96" t="s">
        <v>874</v>
      </c>
    </row>
    <row r="97" spans="1:8" x14ac:dyDescent="0.25">
      <c r="A97" t="str">
        <f t="shared" si="1"/>
        <v>Microsoft.AnalysisServices_GatewayListStatusLive</v>
      </c>
      <c r="C97" t="s">
        <v>1027</v>
      </c>
      <c r="D97" t="s">
        <v>87</v>
      </c>
      <c r="E97" t="s">
        <v>855</v>
      </c>
      <c r="F97" t="s">
        <v>856</v>
      </c>
      <c r="G97" t="s">
        <v>857</v>
      </c>
      <c r="H97" t="s">
        <v>858</v>
      </c>
    </row>
    <row r="98" spans="1:8" x14ac:dyDescent="0.25">
      <c r="A98" t="str">
        <f t="shared" si="1"/>
        <v>Microsoft.AnalysisServices_MetricSpecifications</v>
      </c>
      <c r="C98" t="s">
        <v>575</v>
      </c>
      <c r="D98" t="s">
        <v>87</v>
      </c>
      <c r="E98" t="s">
        <v>878</v>
      </c>
      <c r="F98" t="s">
        <v>879</v>
      </c>
      <c r="G98" t="s">
        <v>880</v>
      </c>
      <c r="H98" t="s">
        <v>881</v>
      </c>
    </row>
    <row r="99" spans="1:8" x14ac:dyDescent="0.25">
      <c r="A99" t="str">
        <f t="shared" si="1"/>
        <v>Microsoft.KeyVault_PrivateEndpointConnectionProvisioningState</v>
      </c>
      <c r="C99" t="s">
        <v>720</v>
      </c>
      <c r="D99" t="s">
        <v>92</v>
      </c>
      <c r="E99" t="s">
        <v>882</v>
      </c>
      <c r="F99" t="s">
        <v>883</v>
      </c>
      <c r="G99" t="s">
        <v>884</v>
      </c>
      <c r="H99" t="s">
        <v>586</v>
      </c>
    </row>
    <row r="100" spans="1:8" x14ac:dyDescent="0.25">
      <c r="A100" t="str">
        <f t="shared" si="1"/>
        <v>Microsoft.KeyVault_PrivateLinkServiceConnectionState</v>
      </c>
      <c r="C100" t="s">
        <v>720</v>
      </c>
      <c r="D100" t="s">
        <v>92</v>
      </c>
      <c r="E100" t="s">
        <v>453</v>
      </c>
      <c r="F100" t="s">
        <v>885</v>
      </c>
      <c r="G100" t="s">
        <v>886</v>
      </c>
      <c r="H100" t="s">
        <v>887</v>
      </c>
    </row>
    <row r="101" spans="1:8" x14ac:dyDescent="0.25">
      <c r="A101" t="str">
        <f t="shared" si="1"/>
        <v>Microsoft.KeyVault_PrivateEndpointConnection</v>
      </c>
      <c r="B101" t="b">
        <v>1</v>
      </c>
      <c r="C101" t="s">
        <v>582</v>
      </c>
      <c r="D101" t="s">
        <v>92</v>
      </c>
      <c r="E101" t="s">
        <v>79</v>
      </c>
      <c r="F101" t="s">
        <v>888</v>
      </c>
      <c r="G101" t="s">
        <v>889</v>
      </c>
      <c r="H101" t="s">
        <v>890</v>
      </c>
    </row>
    <row r="102" spans="1:8" x14ac:dyDescent="0.25">
      <c r="A102" t="str">
        <f t="shared" si="1"/>
        <v>Microsoft.KeyVault_PrivateEndpointConnectionProperties</v>
      </c>
      <c r="C102" t="s">
        <v>1027</v>
      </c>
      <c r="D102" t="s">
        <v>92</v>
      </c>
      <c r="E102" t="s">
        <v>78</v>
      </c>
      <c r="F102" t="s">
        <v>891</v>
      </c>
      <c r="G102" t="s">
        <v>892</v>
      </c>
      <c r="H102" t="s">
        <v>586</v>
      </c>
    </row>
    <row r="103" spans="1:8" x14ac:dyDescent="0.25">
      <c r="A103" t="str">
        <f t="shared" si="1"/>
        <v>Microsoft.KeyVault_OperationProperties</v>
      </c>
      <c r="C103" t="s">
        <v>1027</v>
      </c>
      <c r="D103" t="s">
        <v>92</v>
      </c>
      <c r="E103" t="s">
        <v>97</v>
      </c>
      <c r="F103" t="s">
        <v>893</v>
      </c>
      <c r="G103" t="s">
        <v>894</v>
      </c>
      <c r="H103" t="s">
        <v>586</v>
      </c>
    </row>
    <row r="104" spans="1:8" x14ac:dyDescent="0.25">
      <c r="A104" t="str">
        <f t="shared" si="1"/>
        <v>Microsoft.KeyVault_PrivateLinkResourceProperties</v>
      </c>
      <c r="C104" t="s">
        <v>1027</v>
      </c>
      <c r="D104" t="s">
        <v>92</v>
      </c>
      <c r="E104" t="s">
        <v>80</v>
      </c>
      <c r="F104" t="s">
        <v>895</v>
      </c>
      <c r="G104" t="s">
        <v>896</v>
      </c>
      <c r="H104" t="s">
        <v>897</v>
      </c>
    </row>
    <row r="105" spans="1:8" x14ac:dyDescent="0.25">
      <c r="A105" t="str">
        <f t="shared" si="1"/>
        <v>Microsoft.KeyVault_PrivateEndpointConnectionProvisioningState</v>
      </c>
      <c r="C105" t="s">
        <v>720</v>
      </c>
      <c r="D105" t="s">
        <v>92</v>
      </c>
      <c r="E105" t="s">
        <v>882</v>
      </c>
      <c r="F105" t="s">
        <v>883</v>
      </c>
      <c r="G105" t="s">
        <v>884</v>
      </c>
      <c r="H105" t="s">
        <v>586</v>
      </c>
    </row>
    <row r="106" spans="1:8" x14ac:dyDescent="0.25">
      <c r="A106" t="str">
        <f t="shared" si="1"/>
        <v>Microsoft.KeyVault_VaultCreateOrUpdateParameters</v>
      </c>
      <c r="B106" t="b">
        <v>1</v>
      </c>
      <c r="C106" t="s">
        <v>582</v>
      </c>
      <c r="D106" t="s">
        <v>92</v>
      </c>
      <c r="E106" t="s">
        <v>898</v>
      </c>
      <c r="F106" t="s">
        <v>899</v>
      </c>
      <c r="G106" t="s">
        <v>900</v>
      </c>
      <c r="H106" t="s">
        <v>901</v>
      </c>
    </row>
    <row r="107" spans="1:8" x14ac:dyDescent="0.25">
      <c r="A107" t="str">
        <f t="shared" si="1"/>
        <v>Microsoft.KeyVault_PrivateEndpoint</v>
      </c>
      <c r="B107" t="b">
        <v>1</v>
      </c>
      <c r="C107" t="s">
        <v>582</v>
      </c>
      <c r="D107" t="s">
        <v>92</v>
      </c>
      <c r="E107" t="s">
        <v>32</v>
      </c>
      <c r="F107" t="s">
        <v>902</v>
      </c>
      <c r="G107" t="s">
        <v>903</v>
      </c>
      <c r="H107" t="s">
        <v>904</v>
      </c>
    </row>
    <row r="108" spans="1:8" x14ac:dyDescent="0.25">
      <c r="A108" t="str">
        <f t="shared" si="1"/>
        <v>Microsoft.KeyVault_Key</v>
      </c>
      <c r="B108" t="b">
        <v>1</v>
      </c>
      <c r="C108" t="s">
        <v>582</v>
      </c>
      <c r="D108" t="s">
        <v>92</v>
      </c>
      <c r="E108" t="s">
        <v>0</v>
      </c>
      <c r="F108" t="s">
        <v>905</v>
      </c>
      <c r="G108" t="s">
        <v>906</v>
      </c>
      <c r="H108" t="s">
        <v>586</v>
      </c>
    </row>
    <row r="109" spans="1:8" x14ac:dyDescent="0.25">
      <c r="A109" t="str">
        <f t="shared" si="1"/>
        <v>Microsoft.Security_SettingsList</v>
      </c>
      <c r="C109" t="s">
        <v>734</v>
      </c>
      <c r="D109" t="s">
        <v>493</v>
      </c>
      <c r="E109" t="s">
        <v>492</v>
      </c>
      <c r="F109" t="s">
        <v>907</v>
      </c>
      <c r="G109" t="s">
        <v>908</v>
      </c>
      <c r="H109" t="s">
        <v>909</v>
      </c>
    </row>
    <row r="110" spans="1:8" x14ac:dyDescent="0.25">
      <c r="A110" t="str">
        <f t="shared" si="1"/>
        <v>Microsoft.Security_DataExportSettings</v>
      </c>
      <c r="B110" t="b">
        <v>1</v>
      </c>
      <c r="C110" t="s">
        <v>582</v>
      </c>
      <c r="D110" t="s">
        <v>493</v>
      </c>
      <c r="E110" t="s">
        <v>910</v>
      </c>
      <c r="F110" t="s">
        <v>911</v>
      </c>
      <c r="G110" t="s">
        <v>912</v>
      </c>
      <c r="H110" t="s">
        <v>586</v>
      </c>
    </row>
    <row r="111" spans="1:8" x14ac:dyDescent="0.25">
      <c r="A111" t="str">
        <f t="shared" si="1"/>
        <v>Microsoft.Security_AlertSyncSettings</v>
      </c>
      <c r="B111" t="b">
        <v>1</v>
      </c>
      <c r="C111" t="s">
        <v>582</v>
      </c>
      <c r="D111" t="s">
        <v>493</v>
      </c>
      <c r="E111" t="s">
        <v>913</v>
      </c>
      <c r="F111" t="s">
        <v>914</v>
      </c>
      <c r="G111" t="s">
        <v>915</v>
      </c>
      <c r="H111" t="s">
        <v>586</v>
      </c>
    </row>
    <row r="112" spans="1:8" x14ac:dyDescent="0.25">
      <c r="A112" t="str">
        <f t="shared" si="1"/>
        <v>Microsoft.Security_Setting</v>
      </c>
      <c r="B112" t="b">
        <v>1</v>
      </c>
      <c r="C112" t="s">
        <v>582</v>
      </c>
      <c r="D112" t="s">
        <v>493</v>
      </c>
      <c r="E112" t="s">
        <v>916</v>
      </c>
      <c r="F112" t="s">
        <v>917</v>
      </c>
      <c r="G112" t="s">
        <v>918</v>
      </c>
      <c r="H112" t="s">
        <v>919</v>
      </c>
    </row>
    <row r="113" spans="1:8" x14ac:dyDescent="0.25">
      <c r="A113" t="str">
        <f t="shared" si="1"/>
        <v>Microsoft.Security_DataExportSettingProperties</v>
      </c>
      <c r="C113" t="s">
        <v>720</v>
      </c>
      <c r="D113" t="s">
        <v>493</v>
      </c>
      <c r="E113" t="s">
        <v>920</v>
      </c>
      <c r="F113" t="s">
        <v>921</v>
      </c>
      <c r="G113" t="s">
        <v>922</v>
      </c>
      <c r="H113" t="s">
        <v>923</v>
      </c>
    </row>
    <row r="114" spans="1:8" x14ac:dyDescent="0.25">
      <c r="A114" t="str">
        <f t="shared" si="1"/>
        <v>Microsoft.Security_AlertSyncSettingProperties</v>
      </c>
      <c r="C114" t="s">
        <v>720</v>
      </c>
      <c r="D114" t="s">
        <v>493</v>
      </c>
      <c r="E114" t="s">
        <v>924</v>
      </c>
      <c r="F114" t="s">
        <v>925</v>
      </c>
      <c r="G114" t="s">
        <v>926</v>
      </c>
      <c r="H114" t="s">
        <v>927</v>
      </c>
    </row>
    <row r="115" spans="1:8" x14ac:dyDescent="0.25">
      <c r="A115" t="str">
        <f t="shared" si="1"/>
        <v>Microsoft.Web_CsmOperationDescriptionProperties</v>
      </c>
      <c r="C115" t="s">
        <v>1027</v>
      </c>
      <c r="D115" t="s">
        <v>104</v>
      </c>
      <c r="E115" t="s">
        <v>102</v>
      </c>
      <c r="F115" t="s">
        <v>928</v>
      </c>
      <c r="G115" t="s">
        <v>929</v>
      </c>
      <c r="H115" t="s">
        <v>586</v>
      </c>
    </row>
    <row r="116" spans="1:8" x14ac:dyDescent="0.25">
      <c r="A116" t="str">
        <f t="shared" si="1"/>
        <v>Microsoft.Web_PremierAddOnOfferCollection</v>
      </c>
      <c r="C116" t="s">
        <v>720</v>
      </c>
      <c r="D116" t="s">
        <v>104</v>
      </c>
      <c r="E116" t="s">
        <v>409</v>
      </c>
      <c r="F116" t="s">
        <v>930</v>
      </c>
      <c r="G116" t="s">
        <v>931</v>
      </c>
      <c r="H116" t="s">
        <v>932</v>
      </c>
    </row>
    <row r="117" spans="1:8" x14ac:dyDescent="0.25">
      <c r="A117" t="str">
        <f t="shared" si="1"/>
        <v>Microsoft.Web_ResourceHealthMetadataCollection</v>
      </c>
      <c r="C117" t="s">
        <v>720</v>
      </c>
      <c r="D117" t="s">
        <v>104</v>
      </c>
      <c r="E117" t="s">
        <v>406</v>
      </c>
      <c r="F117" t="s">
        <v>933</v>
      </c>
      <c r="G117" t="s">
        <v>934</v>
      </c>
      <c r="H117" t="s">
        <v>932</v>
      </c>
    </row>
    <row r="118" spans="1:8" x14ac:dyDescent="0.25">
      <c r="A118" t="str">
        <f t="shared" si="1"/>
        <v>Microsoft.Web_RampUpRule</v>
      </c>
      <c r="C118" t="s">
        <v>98</v>
      </c>
      <c r="D118" t="s">
        <v>104</v>
      </c>
      <c r="E118" t="s">
        <v>935</v>
      </c>
      <c r="F118" t="s">
        <v>936</v>
      </c>
      <c r="G118" t="s">
        <v>937</v>
      </c>
      <c r="H118" t="s">
        <v>938</v>
      </c>
    </row>
    <row r="119" spans="1:8" x14ac:dyDescent="0.25">
      <c r="A119" t="str">
        <f t="shared" si="1"/>
        <v>Microsoft.Web_SourceControlCollection</v>
      </c>
      <c r="C119" t="s">
        <v>673</v>
      </c>
      <c r="D119" t="s">
        <v>104</v>
      </c>
      <c r="E119" t="s">
        <v>410</v>
      </c>
      <c r="F119" t="s">
        <v>939</v>
      </c>
      <c r="G119" t="s">
        <v>940</v>
      </c>
      <c r="H119" t="s">
        <v>932</v>
      </c>
    </row>
    <row r="120" spans="1:8" x14ac:dyDescent="0.25">
      <c r="A120" t="str">
        <f t="shared" si="1"/>
        <v>Microsoft.Web_AseV3NetworkingConfiguration</v>
      </c>
      <c r="C120" t="s">
        <v>720</v>
      </c>
      <c r="D120" t="s">
        <v>104</v>
      </c>
      <c r="E120" t="s">
        <v>941</v>
      </c>
      <c r="F120" t="s">
        <v>942</v>
      </c>
      <c r="G120" t="s">
        <v>943</v>
      </c>
      <c r="H120" t="s">
        <v>944</v>
      </c>
    </row>
    <row r="121" spans="1:8" x14ac:dyDescent="0.25">
      <c r="A121" t="str">
        <f t="shared" si="1"/>
        <v>Microsoft.Web_OutboundEnvironmentEndpoint</v>
      </c>
      <c r="C121" t="s">
        <v>1025</v>
      </c>
      <c r="D121" t="s">
        <v>104</v>
      </c>
      <c r="E121" t="s">
        <v>945</v>
      </c>
      <c r="F121" t="s">
        <v>946</v>
      </c>
      <c r="G121" t="s">
        <v>947</v>
      </c>
      <c r="H121" t="s">
        <v>948</v>
      </c>
    </row>
    <row r="122" spans="1:8" x14ac:dyDescent="0.25">
      <c r="A122" t="str">
        <f t="shared" si="1"/>
        <v>Microsoft.Web_Experiments</v>
      </c>
      <c r="C122" t="s">
        <v>1025</v>
      </c>
      <c r="D122" t="s">
        <v>104</v>
      </c>
      <c r="E122" t="s">
        <v>949</v>
      </c>
      <c r="F122" t="s">
        <v>950</v>
      </c>
      <c r="G122" t="s">
        <v>951</v>
      </c>
      <c r="H122" t="s">
        <v>586</v>
      </c>
    </row>
    <row r="123" spans="1:8" x14ac:dyDescent="0.25">
      <c r="A123" t="str">
        <f t="shared" si="1"/>
        <v>Microsoft.Web_WebJob</v>
      </c>
      <c r="B123" t="b">
        <v>1</v>
      </c>
      <c r="C123" t="s">
        <v>582</v>
      </c>
      <c r="D123" t="s">
        <v>104</v>
      </c>
      <c r="E123" t="s">
        <v>952</v>
      </c>
      <c r="F123" t="s">
        <v>953</v>
      </c>
      <c r="G123" t="s">
        <v>954</v>
      </c>
      <c r="H123" t="s">
        <v>955</v>
      </c>
    </row>
    <row r="124" spans="1:8" x14ac:dyDescent="0.25">
      <c r="A124" t="str">
        <f t="shared" si="1"/>
        <v>Microsoft.Web_LocalizableString</v>
      </c>
      <c r="C124" t="s">
        <v>575</v>
      </c>
      <c r="D124" t="s">
        <v>104</v>
      </c>
      <c r="E124" t="s">
        <v>956</v>
      </c>
      <c r="F124" t="s">
        <v>957</v>
      </c>
      <c r="G124" t="s">
        <v>958</v>
      </c>
      <c r="H124" t="s">
        <v>959</v>
      </c>
    </row>
    <row r="125" spans="1:8" x14ac:dyDescent="0.25">
      <c r="A125" t="str">
        <f t="shared" si="1"/>
        <v>Microsoft.PowerBI_Operation</v>
      </c>
      <c r="C125" t="s">
        <v>98</v>
      </c>
      <c r="D125" t="s">
        <v>105</v>
      </c>
      <c r="E125" t="s">
        <v>98</v>
      </c>
      <c r="F125" t="s">
        <v>960</v>
      </c>
      <c r="H125" t="s">
        <v>961</v>
      </c>
    </row>
    <row r="126" spans="1:8" x14ac:dyDescent="0.25">
      <c r="A126" t="str">
        <f t="shared" si="1"/>
        <v>Microsoft.PowerBI_MigrateWorkspaceCollectionRequest</v>
      </c>
      <c r="C126" t="s">
        <v>98</v>
      </c>
      <c r="D126" t="s">
        <v>105</v>
      </c>
      <c r="E126" t="s">
        <v>962</v>
      </c>
      <c r="F126" t="s">
        <v>963</v>
      </c>
      <c r="H126" t="s">
        <v>964</v>
      </c>
    </row>
    <row r="127" spans="1:8" x14ac:dyDescent="0.25">
      <c r="A127" t="str">
        <f t="shared" si="1"/>
        <v>Microsoft.PowerBI_AsyncOperationDetail</v>
      </c>
      <c r="C127" t="s">
        <v>575</v>
      </c>
      <c r="D127" t="s">
        <v>105</v>
      </c>
      <c r="E127" t="s">
        <v>965</v>
      </c>
      <c r="F127" t="s">
        <v>966</v>
      </c>
      <c r="H127" t="s">
        <v>967</v>
      </c>
    </row>
    <row r="128" spans="1:8" x14ac:dyDescent="0.25">
      <c r="A128" t="str">
        <f t="shared" si="1"/>
        <v>Microsoft.PowerBI_Operation</v>
      </c>
      <c r="C128" t="s">
        <v>98</v>
      </c>
      <c r="D128" t="s">
        <v>105</v>
      </c>
      <c r="E128" t="s">
        <v>98</v>
      </c>
      <c r="F128" t="s">
        <v>960</v>
      </c>
      <c r="H128" t="s">
        <v>961</v>
      </c>
    </row>
    <row r="129" spans="1:8" x14ac:dyDescent="0.25">
      <c r="A129" t="str">
        <f t="shared" si="1"/>
        <v>Microsoft.PowerBI_PrivateLinkServiceConnection</v>
      </c>
      <c r="C129" t="s">
        <v>575</v>
      </c>
      <c r="D129" t="s">
        <v>105</v>
      </c>
      <c r="E129" t="s">
        <v>333</v>
      </c>
      <c r="F129" t="s">
        <v>968</v>
      </c>
      <c r="H129" t="s">
        <v>969</v>
      </c>
    </row>
    <row r="130" spans="1:8" x14ac:dyDescent="0.25">
      <c r="A130" t="str">
        <f t="shared" si="1"/>
        <v>Microsoft.PowerBI_PrivateLinkResourcesListResult</v>
      </c>
      <c r="C130" t="s">
        <v>1027</v>
      </c>
      <c r="D130" t="s">
        <v>105</v>
      </c>
      <c r="E130" t="s">
        <v>494</v>
      </c>
      <c r="F130" t="s">
        <v>970</v>
      </c>
      <c r="G130" t="s">
        <v>971</v>
      </c>
      <c r="H130" t="s">
        <v>972</v>
      </c>
    </row>
    <row r="131" spans="1:8" x14ac:dyDescent="0.25">
      <c r="A131" t="str">
        <f t="shared" ref="A131:A144" si="2">_xlfn.CONCAT(D131,"_",E131)</f>
        <v>Microsoft.PowerBI_PrivateLinkServiceProxy</v>
      </c>
      <c r="C131" t="s">
        <v>575</v>
      </c>
      <c r="D131" t="s">
        <v>105</v>
      </c>
      <c r="E131" t="s">
        <v>973</v>
      </c>
      <c r="F131" t="s">
        <v>974</v>
      </c>
      <c r="H131" t="s">
        <v>975</v>
      </c>
    </row>
    <row r="132" spans="1:8" x14ac:dyDescent="0.25">
      <c r="A132" t="str">
        <f t="shared" si="2"/>
        <v>Microsoft.PowerBI_MigrateWorkspaceCollectionRequest</v>
      </c>
      <c r="C132" t="s">
        <v>98</v>
      </c>
      <c r="D132" t="s">
        <v>105</v>
      </c>
      <c r="E132" t="s">
        <v>962</v>
      </c>
      <c r="F132" t="s">
        <v>963</v>
      </c>
      <c r="H132" t="s">
        <v>964</v>
      </c>
    </row>
    <row r="133" spans="1:8" x14ac:dyDescent="0.25">
      <c r="A133" t="str">
        <f t="shared" si="2"/>
        <v>Microsoft.PowerBI_ConnectionState</v>
      </c>
      <c r="C133" t="s">
        <v>720</v>
      </c>
      <c r="D133" t="s">
        <v>105</v>
      </c>
      <c r="E133" t="s">
        <v>976</v>
      </c>
      <c r="F133" t="s">
        <v>977</v>
      </c>
      <c r="G133" t="s">
        <v>978</v>
      </c>
      <c r="H133" t="s">
        <v>979</v>
      </c>
    </row>
    <row r="134" spans="1:8" x14ac:dyDescent="0.25">
      <c r="A134" t="str">
        <f t="shared" si="2"/>
        <v>Microsoft.PowerBI_PrivateLinkResourcesListResult</v>
      </c>
      <c r="C134" t="s">
        <v>1027</v>
      </c>
      <c r="D134" t="s">
        <v>105</v>
      </c>
      <c r="E134" t="s">
        <v>494</v>
      </c>
      <c r="F134" t="s">
        <v>970</v>
      </c>
      <c r="G134" t="s">
        <v>971</v>
      </c>
      <c r="H134" t="s">
        <v>972</v>
      </c>
    </row>
    <row r="135" spans="1:8" x14ac:dyDescent="0.25">
      <c r="A135" t="str">
        <f t="shared" si="2"/>
        <v>Microsoft.Network_ProtocolCustomSettingsFormat</v>
      </c>
      <c r="C135" t="s">
        <v>575</v>
      </c>
      <c r="D135" t="s">
        <v>10</v>
      </c>
      <c r="E135" t="s">
        <v>980</v>
      </c>
      <c r="F135" t="s">
        <v>981</v>
      </c>
      <c r="G135" t="s">
        <v>982</v>
      </c>
      <c r="H135" t="s">
        <v>983</v>
      </c>
    </row>
    <row r="136" spans="1:8" x14ac:dyDescent="0.25">
      <c r="A136" t="str">
        <f t="shared" si="2"/>
        <v>Microsoft.Network_ManagedRulesDefinition</v>
      </c>
      <c r="C136" t="s">
        <v>575</v>
      </c>
      <c r="D136" t="s">
        <v>10</v>
      </c>
      <c r="E136" t="s">
        <v>984</v>
      </c>
      <c r="F136" t="s">
        <v>985</v>
      </c>
      <c r="G136" t="s">
        <v>986</v>
      </c>
      <c r="H136" t="s">
        <v>586</v>
      </c>
    </row>
    <row r="137" spans="1:8" x14ac:dyDescent="0.25">
      <c r="A137" t="str">
        <f t="shared" si="2"/>
        <v>Microsoft.Network_ApplicationGatewayAuthenticationCertificatePropertiesFormat</v>
      </c>
      <c r="C137" t="s">
        <v>575</v>
      </c>
      <c r="D137" t="s">
        <v>10</v>
      </c>
      <c r="E137" t="s">
        <v>279</v>
      </c>
      <c r="F137" t="s">
        <v>987</v>
      </c>
      <c r="G137" t="s">
        <v>988</v>
      </c>
      <c r="H137" t="s">
        <v>989</v>
      </c>
    </row>
    <row r="138" spans="1:8" x14ac:dyDescent="0.25">
      <c r="A138" t="str">
        <f t="shared" si="2"/>
        <v>Microsoft.Network_ApplicationGatewayFirewallRuleSet</v>
      </c>
      <c r="C138" t="s">
        <v>734</v>
      </c>
      <c r="D138" t="s">
        <v>10</v>
      </c>
      <c r="E138" t="s">
        <v>548</v>
      </c>
      <c r="F138" t="s">
        <v>990</v>
      </c>
      <c r="G138" t="s">
        <v>991</v>
      </c>
      <c r="H138" t="s">
        <v>586</v>
      </c>
    </row>
    <row r="139" spans="1:8" x14ac:dyDescent="0.25">
      <c r="A139" t="str">
        <f t="shared" si="2"/>
        <v>Microsoft.Network_ApplicationGatewayPathRule</v>
      </c>
      <c r="C139" t="s">
        <v>575</v>
      </c>
      <c r="D139" t="s">
        <v>10</v>
      </c>
      <c r="E139" t="s">
        <v>300</v>
      </c>
      <c r="F139" t="s">
        <v>992</v>
      </c>
      <c r="G139" t="s">
        <v>993</v>
      </c>
      <c r="H139" t="s">
        <v>994</v>
      </c>
    </row>
    <row r="140" spans="1:8" x14ac:dyDescent="0.25">
      <c r="A140" t="str">
        <f t="shared" si="2"/>
        <v>Microsoft.Network_LogSpecification</v>
      </c>
      <c r="C140" t="s">
        <v>575</v>
      </c>
      <c r="D140" t="s">
        <v>10</v>
      </c>
      <c r="E140" t="s">
        <v>995</v>
      </c>
      <c r="F140" t="s">
        <v>996</v>
      </c>
      <c r="G140" t="s">
        <v>997</v>
      </c>
      <c r="H140" t="s">
        <v>998</v>
      </c>
    </row>
    <row r="141" spans="1:8" x14ac:dyDescent="0.25">
      <c r="A141" t="str">
        <f t="shared" si="2"/>
        <v>Microsoft.Network_TroubleshootingRecommendedActions</v>
      </c>
      <c r="C141" t="s">
        <v>98</v>
      </c>
      <c r="D141" t="s">
        <v>10</v>
      </c>
      <c r="E141" t="s">
        <v>999</v>
      </c>
      <c r="F141" t="s">
        <v>1000</v>
      </c>
      <c r="G141" t="s">
        <v>1001</v>
      </c>
      <c r="H141" t="s">
        <v>1002</v>
      </c>
    </row>
    <row r="142" spans="1:8" x14ac:dyDescent="0.25">
      <c r="A142" t="str">
        <f t="shared" si="2"/>
        <v>Microsoft.Network_NetworkRule</v>
      </c>
      <c r="C142" t="s">
        <v>575</v>
      </c>
      <c r="D142" t="s">
        <v>10</v>
      </c>
      <c r="E142" t="s">
        <v>1003</v>
      </c>
      <c r="F142" t="s">
        <v>1004</v>
      </c>
      <c r="G142" t="s">
        <v>1005</v>
      </c>
      <c r="H142" t="s">
        <v>1006</v>
      </c>
    </row>
    <row r="143" spans="1:8" x14ac:dyDescent="0.25">
      <c r="A143" t="str">
        <f t="shared" si="2"/>
        <v>Microsoft.Network_SecurityGroupViewParameters</v>
      </c>
      <c r="C143" t="s">
        <v>575</v>
      </c>
      <c r="D143" t="s">
        <v>10</v>
      </c>
      <c r="E143" t="s">
        <v>1007</v>
      </c>
      <c r="F143" t="s">
        <v>1008</v>
      </c>
      <c r="G143" t="s">
        <v>1009</v>
      </c>
      <c r="H143" t="s">
        <v>1010</v>
      </c>
    </row>
    <row r="144" spans="1:8" x14ac:dyDescent="0.25">
      <c r="A144" t="str">
        <f t="shared" si="2"/>
        <v>Microsoft.Network_TrafficManagerGeographicHierarchy</v>
      </c>
      <c r="C144" t="s">
        <v>575</v>
      </c>
      <c r="D144" t="s">
        <v>10</v>
      </c>
      <c r="E144" t="s">
        <v>1011</v>
      </c>
      <c r="F144" t="s">
        <v>1012</v>
      </c>
      <c r="G144" t="s">
        <v>1013</v>
      </c>
      <c r="H144" t="s">
        <v>586</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76D87-D163-4588-9D8D-371767465163}">
  <sheetPr>
    <tabColor rgb="FFFF0000"/>
  </sheetPr>
  <dimension ref="A1:H160"/>
  <sheetViews>
    <sheetView workbookViewId="0">
      <selection activeCell="A14" sqref="A14"/>
    </sheetView>
  </sheetViews>
  <sheetFormatPr defaultRowHeight="15.75" x14ac:dyDescent="0.25"/>
  <cols>
    <col min="1" max="1" width="67.375" bestFit="1" customWidth="1"/>
    <col min="2" max="2" width="13.375" bestFit="1" customWidth="1"/>
    <col min="3" max="3" width="7.375" bestFit="1" customWidth="1"/>
    <col min="4" max="4" width="54.625" bestFit="1" customWidth="1"/>
    <col min="5" max="5" width="8.625" bestFit="1" customWidth="1"/>
    <col min="6" max="6" width="46.125" bestFit="1" customWidth="1"/>
    <col min="7" max="7" width="9.125" bestFit="1" customWidth="1"/>
    <col min="8" max="8" width="23.75" bestFit="1" customWidth="1"/>
  </cols>
  <sheetData>
    <row r="1" spans="1:8" x14ac:dyDescent="0.25">
      <c r="A1" t="s">
        <v>1175</v>
      </c>
      <c r="B1" t="s">
        <v>1</v>
      </c>
      <c r="C1" t="s">
        <v>2</v>
      </c>
      <c r="D1" t="s">
        <v>3</v>
      </c>
      <c r="E1" t="s">
        <v>4</v>
      </c>
      <c r="F1" t="s">
        <v>5</v>
      </c>
      <c r="G1" t="s">
        <v>6</v>
      </c>
      <c r="H1" t="s">
        <v>7</v>
      </c>
    </row>
    <row r="2" spans="1:8" x14ac:dyDescent="0.25">
      <c r="A2" t="str">
        <f t="shared" ref="A2:A40" si="0">_xlfn.CONCAT(H2,"_",D2)</f>
        <v>Microsoft.Maps_MapsAccounts</v>
      </c>
      <c r="B2" t="s">
        <v>1174</v>
      </c>
      <c r="C2">
        <v>195</v>
      </c>
      <c r="D2" t="s">
        <v>401</v>
      </c>
      <c r="G2">
        <v>10785</v>
      </c>
      <c r="H2" t="s">
        <v>37</v>
      </c>
    </row>
    <row r="3" spans="1:8" x14ac:dyDescent="0.25">
      <c r="A3" t="str">
        <f t="shared" si="0"/>
        <v>Microsoft.DBforPostgreSQL_DatabaseListResult</v>
      </c>
      <c r="B3" t="s">
        <v>1174</v>
      </c>
      <c r="C3">
        <v>284</v>
      </c>
      <c r="D3" t="s">
        <v>461</v>
      </c>
      <c r="G3">
        <v>10788</v>
      </c>
      <c r="H3" t="s">
        <v>42</v>
      </c>
    </row>
    <row r="4" spans="1:8" x14ac:dyDescent="0.25">
      <c r="A4" t="str">
        <f t="shared" si="0"/>
        <v>Microsoft.DBforPostgreSQL_ServerListResult</v>
      </c>
      <c r="B4" t="s">
        <v>1174</v>
      </c>
      <c r="C4">
        <v>303</v>
      </c>
      <c r="D4" t="s">
        <v>462</v>
      </c>
      <c r="G4">
        <v>10788</v>
      </c>
      <c r="H4" t="s">
        <v>42</v>
      </c>
    </row>
    <row r="5" spans="1:8" x14ac:dyDescent="0.25">
      <c r="A5" t="str">
        <f t="shared" si="0"/>
        <v>Microsoft.DBforPostgreSQL_FirewallRuleListResult</v>
      </c>
      <c r="B5" t="s">
        <v>1174</v>
      </c>
      <c r="C5">
        <v>312</v>
      </c>
      <c r="D5" t="s">
        <v>463</v>
      </c>
      <c r="G5">
        <v>10788</v>
      </c>
      <c r="H5" t="s">
        <v>42</v>
      </c>
    </row>
    <row r="6" spans="1:8" x14ac:dyDescent="0.25">
      <c r="A6" t="str">
        <f t="shared" si="0"/>
        <v>Microsoft.DBforPostgreSQL_ConfigurationListResult</v>
      </c>
      <c r="B6" t="s">
        <v>1174</v>
      </c>
      <c r="C6">
        <v>315</v>
      </c>
      <c r="D6" t="s">
        <v>464</v>
      </c>
      <c r="G6">
        <v>10788</v>
      </c>
      <c r="H6" t="s">
        <v>42</v>
      </c>
    </row>
    <row r="7" spans="1:8" x14ac:dyDescent="0.25">
      <c r="A7" t="str">
        <f t="shared" si="0"/>
        <v>Microsoft.DBforPostgreSQL_OperationListResult</v>
      </c>
      <c r="B7" t="s">
        <v>1174</v>
      </c>
      <c r="C7">
        <v>318</v>
      </c>
      <c r="D7" t="s">
        <v>465</v>
      </c>
      <c r="G7">
        <v>10788</v>
      </c>
      <c r="H7" t="s">
        <v>42</v>
      </c>
    </row>
    <row r="8" spans="1:8" x14ac:dyDescent="0.25">
      <c r="A8" t="str">
        <f t="shared" si="0"/>
        <v>Microsoft.ServiceBus_SBAuthorizationRuleListResult</v>
      </c>
      <c r="B8" t="s">
        <v>1174</v>
      </c>
      <c r="C8">
        <v>372</v>
      </c>
      <c r="D8" t="s">
        <v>466</v>
      </c>
      <c r="G8">
        <v>10790</v>
      </c>
      <c r="H8" t="s">
        <v>51</v>
      </c>
    </row>
    <row r="9" spans="1:8" x14ac:dyDescent="0.25">
      <c r="A9" t="str">
        <f t="shared" si="0"/>
        <v>Microsoft.ServiceBus_PremiumMessagingRegionsListResult</v>
      </c>
      <c r="B9" t="s">
        <v>1174</v>
      </c>
      <c r="C9">
        <v>383</v>
      </c>
      <c r="D9" t="s">
        <v>467</v>
      </c>
      <c r="G9">
        <v>10790</v>
      </c>
      <c r="H9" t="s">
        <v>51</v>
      </c>
    </row>
    <row r="10" spans="1:8" x14ac:dyDescent="0.25">
      <c r="A10" t="str">
        <f t="shared" si="0"/>
        <v>Microsoft.ServiceBus_SBAuthorizationRuleListResult</v>
      </c>
      <c r="B10" t="s">
        <v>1174</v>
      </c>
      <c r="C10">
        <v>384</v>
      </c>
      <c r="D10" t="s">
        <v>466</v>
      </c>
      <c r="G10">
        <v>10790</v>
      </c>
      <c r="H10" t="s">
        <v>51</v>
      </c>
    </row>
    <row r="11" spans="1:8" x14ac:dyDescent="0.25">
      <c r="A11" t="str">
        <f t="shared" si="0"/>
        <v>Microsoft.ServiceBus_ArmDisasterRecoveryListResult</v>
      </c>
      <c r="B11" t="s">
        <v>1174</v>
      </c>
      <c r="C11">
        <v>392</v>
      </c>
      <c r="D11" t="s">
        <v>468</v>
      </c>
      <c r="G11">
        <v>10790</v>
      </c>
      <c r="H11" t="s">
        <v>51</v>
      </c>
    </row>
    <row r="12" spans="1:8" x14ac:dyDescent="0.25">
      <c r="A12" t="str">
        <f t="shared" si="0"/>
        <v>Microsoft.ServiceBus_SBNamespaceListResult</v>
      </c>
      <c r="B12" t="s">
        <v>1174</v>
      </c>
      <c r="C12">
        <v>399</v>
      </c>
      <c r="D12" t="s">
        <v>469</v>
      </c>
      <c r="G12">
        <v>10790</v>
      </c>
      <c r="H12" t="s">
        <v>51</v>
      </c>
    </row>
    <row r="13" spans="1:8" x14ac:dyDescent="0.25">
      <c r="A13" t="str">
        <f t="shared" si="0"/>
        <v>Microsoft.ServiceBus_SBSubscriptionListResult</v>
      </c>
      <c r="B13" t="s">
        <v>1174</v>
      </c>
      <c r="C13">
        <v>404</v>
      </c>
      <c r="D13" t="s">
        <v>470</v>
      </c>
      <c r="G13">
        <v>10790</v>
      </c>
      <c r="H13" t="s">
        <v>51</v>
      </c>
    </row>
    <row r="14" spans="1:8" x14ac:dyDescent="0.25">
      <c r="A14" t="str">
        <f t="shared" si="0"/>
        <v>Microsoft.ServiceBus_SBQueueListResult</v>
      </c>
      <c r="B14" t="s">
        <v>1174</v>
      </c>
      <c r="C14">
        <v>407</v>
      </c>
      <c r="D14" t="s">
        <v>471</v>
      </c>
      <c r="G14">
        <v>10790</v>
      </c>
      <c r="H14" t="s">
        <v>51</v>
      </c>
    </row>
    <row r="15" spans="1:8" x14ac:dyDescent="0.25">
      <c r="A15" t="str">
        <f t="shared" si="0"/>
        <v>Microsoft.ServiceBus_RuleListResult</v>
      </c>
      <c r="B15" t="s">
        <v>1174</v>
      </c>
      <c r="C15">
        <v>412</v>
      </c>
      <c r="D15" t="s">
        <v>472</v>
      </c>
      <c r="G15">
        <v>10790</v>
      </c>
      <c r="H15" t="s">
        <v>51</v>
      </c>
    </row>
    <row r="16" spans="1:8" x14ac:dyDescent="0.25">
      <c r="A16" t="str">
        <f t="shared" si="0"/>
        <v>Microsoft.ServiceBus_PremiumMessagingRegionsListResult</v>
      </c>
      <c r="B16" t="s">
        <v>1174</v>
      </c>
      <c r="C16">
        <v>420</v>
      </c>
      <c r="D16" t="s">
        <v>467</v>
      </c>
      <c r="G16">
        <v>10790</v>
      </c>
      <c r="H16" t="s">
        <v>51</v>
      </c>
    </row>
    <row r="17" spans="1:8" x14ac:dyDescent="0.25">
      <c r="A17" t="str">
        <f t="shared" si="0"/>
        <v>Microsoft.ServiceBus_NetworkRuleSetListResult</v>
      </c>
      <c r="B17" t="s">
        <v>1174</v>
      </c>
      <c r="C17">
        <v>425</v>
      </c>
      <c r="D17" t="s">
        <v>473</v>
      </c>
      <c r="G17">
        <v>10790</v>
      </c>
      <c r="H17" t="s">
        <v>51</v>
      </c>
    </row>
    <row r="18" spans="1:8" x14ac:dyDescent="0.25">
      <c r="A18" t="str">
        <f t="shared" si="0"/>
        <v>Microsoft.ServiceBus_OperationListResult</v>
      </c>
      <c r="B18" t="s">
        <v>1174</v>
      </c>
      <c r="C18">
        <v>426</v>
      </c>
      <c r="D18" t="s">
        <v>465</v>
      </c>
      <c r="G18">
        <v>10790</v>
      </c>
      <c r="H18" t="s">
        <v>51</v>
      </c>
    </row>
    <row r="19" spans="1:8" x14ac:dyDescent="0.25">
      <c r="A19" t="str">
        <f t="shared" si="0"/>
        <v>Microsoft.ServiceBus_SBTopicListResult</v>
      </c>
      <c r="B19" t="s">
        <v>1174</v>
      </c>
      <c r="C19">
        <v>428</v>
      </c>
      <c r="D19" t="s">
        <v>474</v>
      </c>
      <c r="G19">
        <v>10790</v>
      </c>
      <c r="H19" t="s">
        <v>51</v>
      </c>
    </row>
    <row r="20" spans="1:8" x14ac:dyDescent="0.25">
      <c r="A20" t="str">
        <f t="shared" si="0"/>
        <v>Microsoft.DigitalTwins_DigitalTwinsDescriptionListResult</v>
      </c>
      <c r="B20" t="s">
        <v>1174</v>
      </c>
      <c r="C20">
        <v>1523</v>
      </c>
      <c r="D20" t="s">
        <v>478</v>
      </c>
      <c r="G20">
        <v>10806</v>
      </c>
      <c r="H20" t="s">
        <v>70</v>
      </c>
    </row>
    <row r="21" spans="1:8" x14ac:dyDescent="0.25">
      <c r="A21" t="str">
        <f t="shared" si="0"/>
        <v>Microsoft.DigitalTwins_OperationListResult</v>
      </c>
      <c r="B21" t="s">
        <v>1174</v>
      </c>
      <c r="C21">
        <v>1524</v>
      </c>
      <c r="D21" t="s">
        <v>465</v>
      </c>
      <c r="G21">
        <v>10806</v>
      </c>
      <c r="H21" t="s">
        <v>70</v>
      </c>
    </row>
    <row r="22" spans="1:8" x14ac:dyDescent="0.25">
      <c r="A22" t="str">
        <f t="shared" si="0"/>
        <v>Microsoft.DigitalTwins_DigitalTwinsEndpointResourceListResult</v>
      </c>
      <c r="B22" t="s">
        <v>1174</v>
      </c>
      <c r="C22">
        <v>1535</v>
      </c>
      <c r="D22" t="s">
        <v>479</v>
      </c>
      <c r="G22">
        <v>10806</v>
      </c>
      <c r="H22" t="s">
        <v>70</v>
      </c>
    </row>
    <row r="23" spans="1:8" x14ac:dyDescent="0.25">
      <c r="A23" t="str">
        <f t="shared" si="0"/>
        <v>Microsoft.DocumentDB_OperationListResult</v>
      </c>
      <c r="B23" t="s">
        <v>1174</v>
      </c>
      <c r="C23">
        <v>1783</v>
      </c>
      <c r="D23" t="s">
        <v>465</v>
      </c>
      <c r="G23">
        <v>10809</v>
      </c>
      <c r="H23" t="s">
        <v>73</v>
      </c>
    </row>
    <row r="24" spans="1:8" x14ac:dyDescent="0.25">
      <c r="A24" t="str">
        <f t="shared" si="0"/>
        <v>Microsoft.DocumentDB_MetricListResult</v>
      </c>
      <c r="B24" t="s">
        <v>1174</v>
      </c>
      <c r="C24">
        <v>1791</v>
      </c>
      <c r="D24" t="s">
        <v>481</v>
      </c>
      <c r="G24">
        <v>10809</v>
      </c>
      <c r="H24" t="s">
        <v>73</v>
      </c>
    </row>
    <row r="25" spans="1:8" x14ac:dyDescent="0.25">
      <c r="A25" t="str">
        <f t="shared" si="0"/>
        <v>Microsoft.DocumentDB_PercentileMetricListResult</v>
      </c>
      <c r="B25" t="s">
        <v>1174</v>
      </c>
      <c r="C25">
        <v>1795</v>
      </c>
      <c r="D25" t="s">
        <v>482</v>
      </c>
      <c r="G25">
        <v>10809</v>
      </c>
      <c r="H25" t="s">
        <v>73</v>
      </c>
    </row>
    <row r="26" spans="1:8" x14ac:dyDescent="0.25">
      <c r="A26" t="str">
        <f t="shared" si="0"/>
        <v>Microsoft.DocumentDB_PartitionMetricListResult</v>
      </c>
      <c r="B26" t="s">
        <v>1174</v>
      </c>
      <c r="C26">
        <v>1798</v>
      </c>
      <c r="D26" t="s">
        <v>483</v>
      </c>
      <c r="G26">
        <v>10809</v>
      </c>
      <c r="H26" t="s">
        <v>73</v>
      </c>
    </row>
    <row r="27" spans="1:8" x14ac:dyDescent="0.25">
      <c r="A27" t="str">
        <f t="shared" si="0"/>
        <v>Microsoft.DocumentDB_NotebookWorkspaceListResult</v>
      </c>
      <c r="B27" t="s">
        <v>1174</v>
      </c>
      <c r="C27">
        <v>1822</v>
      </c>
      <c r="D27" t="s">
        <v>484</v>
      </c>
      <c r="G27">
        <v>10809</v>
      </c>
      <c r="H27" t="s">
        <v>73</v>
      </c>
    </row>
    <row r="28" spans="1:8" x14ac:dyDescent="0.25">
      <c r="A28" t="str">
        <f t="shared" si="0"/>
        <v>Microsoft.DocumentDB_PrivateEndpointConnectionListResult</v>
      </c>
      <c r="B28" t="s">
        <v>1174</v>
      </c>
      <c r="C28">
        <v>1826</v>
      </c>
      <c r="D28" t="s">
        <v>485</v>
      </c>
      <c r="G28">
        <v>10809</v>
      </c>
      <c r="H28" t="s">
        <v>73</v>
      </c>
    </row>
    <row r="29" spans="1:8" x14ac:dyDescent="0.25">
      <c r="A29" t="str">
        <f t="shared" si="0"/>
        <v>Microsoft.DocumentDB_PrivateLinkResourceListResult</v>
      </c>
      <c r="B29" t="s">
        <v>1174</v>
      </c>
      <c r="C29">
        <v>1831</v>
      </c>
      <c r="D29" t="s">
        <v>486</v>
      </c>
      <c r="G29">
        <v>10809</v>
      </c>
      <c r="H29" t="s">
        <v>73</v>
      </c>
    </row>
    <row r="30" spans="1:8" x14ac:dyDescent="0.25">
      <c r="A30" t="str">
        <f t="shared" si="0"/>
        <v>Microsoft.Elastic_ElasticMonitorResourceListResponse</v>
      </c>
      <c r="B30" t="s">
        <v>1174</v>
      </c>
      <c r="C30">
        <v>1895</v>
      </c>
      <c r="D30" t="s">
        <v>402</v>
      </c>
      <c r="G30">
        <v>10811</v>
      </c>
      <c r="H30" t="s">
        <v>84</v>
      </c>
    </row>
    <row r="31" spans="1:8" x14ac:dyDescent="0.25">
      <c r="A31" t="str">
        <f t="shared" si="0"/>
        <v>Microsoft.Elastic_MonitoredResourceListResponse</v>
      </c>
      <c r="B31" t="s">
        <v>1174</v>
      </c>
      <c r="C31">
        <v>1899</v>
      </c>
      <c r="D31" t="s">
        <v>403</v>
      </c>
      <c r="G31">
        <v>10811</v>
      </c>
      <c r="H31" t="s">
        <v>84</v>
      </c>
    </row>
    <row r="32" spans="1:8" x14ac:dyDescent="0.25">
      <c r="A32" t="str">
        <f t="shared" si="0"/>
        <v>Microsoft.Elastic_MonitoringTagRulesListResponse</v>
      </c>
      <c r="B32" t="s">
        <v>1174</v>
      </c>
      <c r="C32">
        <v>1905</v>
      </c>
      <c r="D32" t="s">
        <v>404</v>
      </c>
      <c r="G32">
        <v>10811</v>
      </c>
      <c r="H32" t="s">
        <v>84</v>
      </c>
    </row>
    <row r="33" spans="1:8" x14ac:dyDescent="0.25">
      <c r="A33" t="str">
        <f t="shared" si="0"/>
        <v>Microsoft.AnalysisServices_OperationListResult</v>
      </c>
      <c r="B33" t="s">
        <v>1174</v>
      </c>
      <c r="C33">
        <v>1917</v>
      </c>
      <c r="D33" t="s">
        <v>465</v>
      </c>
      <c r="G33">
        <v>10812</v>
      </c>
      <c r="H33" t="s">
        <v>87</v>
      </c>
    </row>
    <row r="34" spans="1:8" x14ac:dyDescent="0.25">
      <c r="A34" t="str">
        <f t="shared" si="0"/>
        <v>Microsoft.AnalysisServices_AnalysisServicesServers</v>
      </c>
      <c r="B34" t="s">
        <v>1174</v>
      </c>
      <c r="C34">
        <v>1920</v>
      </c>
      <c r="D34" t="s">
        <v>405</v>
      </c>
      <c r="G34">
        <v>10812</v>
      </c>
      <c r="H34" t="s">
        <v>87</v>
      </c>
    </row>
    <row r="35" spans="1:8" x14ac:dyDescent="0.25">
      <c r="A35" t="str">
        <f t="shared" si="0"/>
        <v>Microsoft.KeyVault_VaultListResult</v>
      </c>
      <c r="B35" t="s">
        <v>1174</v>
      </c>
      <c r="C35">
        <v>1955</v>
      </c>
      <c r="D35" t="s">
        <v>487</v>
      </c>
      <c r="G35">
        <v>10813</v>
      </c>
      <c r="H35" t="s">
        <v>92</v>
      </c>
    </row>
    <row r="36" spans="1:8" x14ac:dyDescent="0.25">
      <c r="A36" t="str">
        <f t="shared" si="0"/>
        <v>Microsoft.KeyVault_DeletedVaultListResult</v>
      </c>
      <c r="B36" t="s">
        <v>1174</v>
      </c>
      <c r="C36">
        <v>1956</v>
      </c>
      <c r="D36" t="s">
        <v>488</v>
      </c>
      <c r="G36">
        <v>10813</v>
      </c>
      <c r="H36" t="s">
        <v>92</v>
      </c>
    </row>
    <row r="37" spans="1:8" x14ac:dyDescent="0.25">
      <c r="A37" t="str">
        <f t="shared" si="0"/>
        <v>Microsoft.KeyVault_ResourceListResult</v>
      </c>
      <c r="B37" t="s">
        <v>1174</v>
      </c>
      <c r="C37">
        <v>1957</v>
      </c>
      <c r="D37" t="s">
        <v>489</v>
      </c>
      <c r="G37">
        <v>10813</v>
      </c>
      <c r="H37" t="s">
        <v>92</v>
      </c>
    </row>
    <row r="38" spans="1:8" x14ac:dyDescent="0.25">
      <c r="A38" t="str">
        <f t="shared" si="0"/>
        <v>Microsoft.KeyVault_PrivateLinkResourceListResult</v>
      </c>
      <c r="B38" t="s">
        <v>1174</v>
      </c>
      <c r="C38">
        <v>1971</v>
      </c>
      <c r="D38" t="s">
        <v>486</v>
      </c>
      <c r="G38">
        <v>10813</v>
      </c>
      <c r="H38" t="s">
        <v>92</v>
      </c>
    </row>
    <row r="39" spans="1:8" x14ac:dyDescent="0.25">
      <c r="A39" t="str">
        <f t="shared" si="0"/>
        <v>Microsoft.KeyVault_OperationListResult</v>
      </c>
      <c r="B39" t="s">
        <v>1174</v>
      </c>
      <c r="C39">
        <v>1974</v>
      </c>
      <c r="D39" t="s">
        <v>465</v>
      </c>
      <c r="G39">
        <v>10813</v>
      </c>
      <c r="H39" t="s">
        <v>92</v>
      </c>
    </row>
    <row r="40" spans="1:8" x14ac:dyDescent="0.25">
      <c r="A40" t="str">
        <f t="shared" si="0"/>
        <v>Microsoft.KeyVault_SecretListResult</v>
      </c>
      <c r="B40" t="s">
        <v>1174</v>
      </c>
      <c r="C40">
        <v>1992</v>
      </c>
      <c r="D40" t="s">
        <v>490</v>
      </c>
      <c r="G40">
        <v>10813</v>
      </c>
      <c r="H40" t="s">
        <v>92</v>
      </c>
    </row>
    <row r="41" spans="1:8" x14ac:dyDescent="0.25">
      <c r="A41" t="str">
        <f t="shared" ref="A41:A104" si="1">_xlfn.CONCAT(H41,"_",D41)</f>
        <v>Microsoft.KeyVault_KeyListResult</v>
      </c>
      <c r="B41" t="s">
        <v>1174</v>
      </c>
      <c r="C41">
        <v>2000</v>
      </c>
      <c r="D41" t="s">
        <v>491</v>
      </c>
      <c r="G41">
        <v>10813</v>
      </c>
      <c r="H41" t="s">
        <v>92</v>
      </c>
    </row>
    <row r="42" spans="1:8" x14ac:dyDescent="0.25">
      <c r="A42" t="str">
        <f t="shared" si="1"/>
        <v>Microsoft.Web_ResourceHealthMetadataCollection</v>
      </c>
      <c r="B42" t="s">
        <v>1174</v>
      </c>
      <c r="C42">
        <v>2339</v>
      </c>
      <c r="D42" t="s">
        <v>406</v>
      </c>
      <c r="G42">
        <v>10820</v>
      </c>
      <c r="H42" t="s">
        <v>104</v>
      </c>
    </row>
    <row r="43" spans="1:8" x14ac:dyDescent="0.25">
      <c r="A43" t="str">
        <f t="shared" si="1"/>
        <v>Microsoft.Web_BillingMeterCollection</v>
      </c>
      <c r="B43" t="s">
        <v>1174</v>
      </c>
      <c r="C43">
        <v>2343</v>
      </c>
      <c r="D43" t="s">
        <v>407</v>
      </c>
      <c r="G43">
        <v>10820</v>
      </c>
      <c r="H43" t="s">
        <v>104</v>
      </c>
    </row>
    <row r="44" spans="1:8" x14ac:dyDescent="0.25">
      <c r="A44" t="str">
        <f t="shared" si="1"/>
        <v>Microsoft.Web_GeoRegionCollection</v>
      </c>
      <c r="B44" t="s">
        <v>1174</v>
      </c>
      <c r="C44">
        <v>2347</v>
      </c>
      <c r="D44" t="s">
        <v>408</v>
      </c>
      <c r="G44">
        <v>10820</v>
      </c>
      <c r="H44" t="s">
        <v>104</v>
      </c>
    </row>
    <row r="45" spans="1:8" x14ac:dyDescent="0.25">
      <c r="A45" t="str">
        <f t="shared" si="1"/>
        <v>Microsoft.Web_PremierAddOnOfferCollection</v>
      </c>
      <c r="B45" t="s">
        <v>1174</v>
      </c>
      <c r="C45">
        <v>2351</v>
      </c>
      <c r="D45" t="s">
        <v>409</v>
      </c>
      <c r="G45">
        <v>10820</v>
      </c>
      <c r="H45" t="s">
        <v>104</v>
      </c>
    </row>
    <row r="46" spans="1:8" x14ac:dyDescent="0.25">
      <c r="A46" t="str">
        <f t="shared" si="1"/>
        <v>Microsoft.Web_SourceControlCollection</v>
      </c>
      <c r="B46" t="s">
        <v>1174</v>
      </c>
      <c r="C46">
        <v>2356</v>
      </c>
      <c r="D46" t="s">
        <v>410</v>
      </c>
      <c r="G46">
        <v>10820</v>
      </c>
      <c r="H46" t="s">
        <v>104</v>
      </c>
    </row>
    <row r="47" spans="1:8" x14ac:dyDescent="0.25">
      <c r="A47" t="str">
        <f t="shared" si="1"/>
        <v>Microsoft.Web_CertificateCollection</v>
      </c>
      <c r="B47" t="s">
        <v>1174</v>
      </c>
      <c r="C47">
        <v>2366</v>
      </c>
      <c r="D47" t="s">
        <v>411</v>
      </c>
      <c r="G47">
        <v>10820</v>
      </c>
      <c r="H47" t="s">
        <v>104</v>
      </c>
    </row>
    <row r="48" spans="1:8" x14ac:dyDescent="0.25">
      <c r="A48" t="str">
        <f t="shared" si="1"/>
        <v>Microsoft.Web_InboundEnvironmentEndpointCollection</v>
      </c>
      <c r="B48" t="s">
        <v>1174</v>
      </c>
      <c r="C48">
        <v>2377</v>
      </c>
      <c r="D48" t="s">
        <v>412</v>
      </c>
      <c r="G48">
        <v>10820</v>
      </c>
      <c r="H48" t="s">
        <v>104</v>
      </c>
    </row>
    <row r="49" spans="1:8" x14ac:dyDescent="0.25">
      <c r="A49" t="str">
        <f t="shared" si="1"/>
        <v>Microsoft.Web_OutboundEnvironmentEndpointCollection</v>
      </c>
      <c r="B49" t="s">
        <v>1174</v>
      </c>
      <c r="C49">
        <v>2379</v>
      </c>
      <c r="D49" t="s">
        <v>413</v>
      </c>
      <c r="G49">
        <v>10820</v>
      </c>
      <c r="H49" t="s">
        <v>104</v>
      </c>
    </row>
    <row r="50" spans="1:8" x14ac:dyDescent="0.25">
      <c r="A50" t="str">
        <f t="shared" si="1"/>
        <v>Microsoft.Web_ResourceMetricDefinitionCollection</v>
      </c>
      <c r="B50" t="s">
        <v>1174</v>
      </c>
      <c r="C50">
        <v>2382</v>
      </c>
      <c r="D50" t="s">
        <v>414</v>
      </c>
      <c r="G50">
        <v>10820</v>
      </c>
      <c r="H50" t="s">
        <v>104</v>
      </c>
    </row>
    <row r="51" spans="1:8" x14ac:dyDescent="0.25">
      <c r="A51" t="str">
        <f t="shared" si="1"/>
        <v>Microsoft.Web_SkuInfoCollection</v>
      </c>
      <c r="B51" t="s">
        <v>1174</v>
      </c>
      <c r="C51">
        <v>2384</v>
      </c>
      <c r="D51" t="s">
        <v>415</v>
      </c>
      <c r="G51">
        <v>10820</v>
      </c>
      <c r="H51" t="s">
        <v>104</v>
      </c>
    </row>
    <row r="52" spans="1:8" x14ac:dyDescent="0.25">
      <c r="A52" t="str">
        <f t="shared" si="1"/>
        <v>Microsoft.Web_StampCapacityCollection</v>
      </c>
      <c r="B52" t="s">
        <v>1174</v>
      </c>
      <c r="C52">
        <v>2386</v>
      </c>
      <c r="D52" t="s">
        <v>416</v>
      </c>
      <c r="G52">
        <v>10820</v>
      </c>
      <c r="H52" t="s">
        <v>104</v>
      </c>
    </row>
    <row r="53" spans="1:8" x14ac:dyDescent="0.25">
      <c r="A53" t="str">
        <f t="shared" si="1"/>
        <v>Microsoft.Web_UsageCollection</v>
      </c>
      <c r="B53" t="s">
        <v>1174</v>
      </c>
      <c r="C53">
        <v>2388</v>
      </c>
      <c r="D53" t="s">
        <v>417</v>
      </c>
      <c r="G53">
        <v>10820</v>
      </c>
      <c r="H53" t="s">
        <v>104</v>
      </c>
    </row>
    <row r="54" spans="1:8" x14ac:dyDescent="0.25">
      <c r="A54" t="str">
        <f t="shared" si="1"/>
        <v>Microsoft.Web_DiagnosticCategoryCollection</v>
      </c>
      <c r="B54" t="s">
        <v>1174</v>
      </c>
      <c r="C54">
        <v>2403</v>
      </c>
      <c r="D54" t="s">
        <v>418</v>
      </c>
      <c r="G54">
        <v>10820</v>
      </c>
      <c r="H54" t="s">
        <v>104</v>
      </c>
    </row>
    <row r="55" spans="1:8" x14ac:dyDescent="0.25">
      <c r="A55" t="str">
        <f t="shared" si="1"/>
        <v>Microsoft.Web_HybridConnectionCollection</v>
      </c>
      <c r="B55" t="s">
        <v>1174</v>
      </c>
      <c r="C55">
        <v>2411</v>
      </c>
      <c r="D55" t="s">
        <v>419</v>
      </c>
      <c r="G55">
        <v>10820</v>
      </c>
      <c r="H55" t="s">
        <v>104</v>
      </c>
    </row>
    <row r="56" spans="1:8" x14ac:dyDescent="0.25">
      <c r="A56" t="str">
        <f t="shared" si="1"/>
        <v>Microsoft.Web_FunctionAppStackCollection</v>
      </c>
      <c r="B56" t="s">
        <v>1174</v>
      </c>
      <c r="C56">
        <v>2453</v>
      </c>
      <c r="D56" t="s">
        <v>420</v>
      </c>
      <c r="G56">
        <v>10820</v>
      </c>
      <c r="H56" t="s">
        <v>104</v>
      </c>
    </row>
    <row r="57" spans="1:8" x14ac:dyDescent="0.25">
      <c r="A57" t="str">
        <f t="shared" si="1"/>
        <v>Microsoft.Web_WebAppStackCollection</v>
      </c>
      <c r="B57" t="s">
        <v>1174</v>
      </c>
      <c r="C57">
        <v>2464</v>
      </c>
      <c r="D57" t="s">
        <v>421</v>
      </c>
      <c r="G57">
        <v>10820</v>
      </c>
      <c r="H57" t="s">
        <v>104</v>
      </c>
    </row>
    <row r="58" spans="1:8" x14ac:dyDescent="0.25">
      <c r="A58" t="str">
        <f t="shared" si="1"/>
        <v>Microsoft.Web_KubeEnvironmentCollection</v>
      </c>
      <c r="B58" t="s">
        <v>1174</v>
      </c>
      <c r="C58">
        <v>2470</v>
      </c>
      <c r="D58" t="s">
        <v>422</v>
      </c>
      <c r="G58">
        <v>10820</v>
      </c>
      <c r="H58" t="s">
        <v>104</v>
      </c>
    </row>
    <row r="59" spans="1:8" x14ac:dyDescent="0.25">
      <c r="A59" t="str">
        <f t="shared" si="1"/>
        <v>Microsoft.Web_RecommendationCollection</v>
      </c>
      <c r="B59" t="s">
        <v>1174</v>
      </c>
      <c r="C59">
        <v>2474</v>
      </c>
      <c r="D59" t="s">
        <v>423</v>
      </c>
      <c r="G59">
        <v>10820</v>
      </c>
      <c r="H59" t="s">
        <v>104</v>
      </c>
    </row>
    <row r="60" spans="1:8" x14ac:dyDescent="0.25">
      <c r="A60" t="str">
        <f t="shared" si="1"/>
        <v>Microsoft.Web_AppServicePlanCollection</v>
      </c>
      <c r="B60" t="s">
        <v>1174</v>
      </c>
      <c r="C60">
        <v>2480</v>
      </c>
      <c r="D60" t="s">
        <v>424</v>
      </c>
      <c r="G60">
        <v>10820</v>
      </c>
      <c r="H60" t="s">
        <v>104</v>
      </c>
    </row>
    <row r="61" spans="1:8" x14ac:dyDescent="0.25">
      <c r="A61" t="str">
        <f t="shared" si="1"/>
        <v>Microsoft.Web_CsmUsageQuotaCollection</v>
      </c>
      <c r="B61" t="s">
        <v>1174</v>
      </c>
      <c r="C61">
        <v>2496</v>
      </c>
      <c r="D61" t="s">
        <v>425</v>
      </c>
      <c r="G61">
        <v>10820</v>
      </c>
      <c r="H61" t="s">
        <v>104</v>
      </c>
    </row>
    <row r="62" spans="1:8" x14ac:dyDescent="0.25">
      <c r="A62" t="str">
        <f t="shared" si="1"/>
        <v>Microsoft.Web_DetectorResponseCollection</v>
      </c>
      <c r="B62" t="s">
        <v>1174</v>
      </c>
      <c r="C62">
        <v>2504</v>
      </c>
      <c r="D62" t="s">
        <v>426</v>
      </c>
      <c r="G62">
        <v>10820</v>
      </c>
      <c r="H62" t="s">
        <v>104</v>
      </c>
    </row>
    <row r="63" spans="1:8" x14ac:dyDescent="0.25">
      <c r="A63" t="str">
        <f t="shared" si="1"/>
        <v>Microsoft.Web_IdentifierCollection</v>
      </c>
      <c r="B63" t="s">
        <v>1174</v>
      </c>
      <c r="C63">
        <v>2515</v>
      </c>
      <c r="D63" t="s">
        <v>427</v>
      </c>
      <c r="G63">
        <v>10820</v>
      </c>
      <c r="H63" t="s">
        <v>104</v>
      </c>
    </row>
    <row r="64" spans="1:8" x14ac:dyDescent="0.25">
      <c r="A64" t="str">
        <f t="shared" si="1"/>
        <v>Microsoft.Web_QueryUtterancesResults</v>
      </c>
      <c r="B64" t="s">
        <v>1174</v>
      </c>
      <c r="C64">
        <v>2537</v>
      </c>
      <c r="D64" t="s">
        <v>428</v>
      </c>
      <c r="G64">
        <v>10820</v>
      </c>
      <c r="H64" t="s">
        <v>104</v>
      </c>
    </row>
    <row r="65" spans="1:8" x14ac:dyDescent="0.25">
      <c r="A65" t="str">
        <f t="shared" si="1"/>
        <v>Microsoft.Web_ApiKVReferenceCollection</v>
      </c>
      <c r="B65" t="s">
        <v>1174</v>
      </c>
      <c r="C65">
        <v>2572</v>
      </c>
      <c r="D65" t="s">
        <v>429</v>
      </c>
      <c r="G65">
        <v>10820</v>
      </c>
      <c r="H65" t="s">
        <v>104</v>
      </c>
    </row>
    <row r="66" spans="1:8" x14ac:dyDescent="0.25">
      <c r="A66" t="str">
        <f t="shared" si="1"/>
        <v>Microsoft.Web_BackupItemCollection</v>
      </c>
      <c r="B66" t="s">
        <v>1174</v>
      </c>
      <c r="C66">
        <v>2589</v>
      </c>
      <c r="D66" t="s">
        <v>430</v>
      </c>
      <c r="G66">
        <v>10820</v>
      </c>
      <c r="H66" t="s">
        <v>104</v>
      </c>
    </row>
    <row r="67" spans="1:8" x14ac:dyDescent="0.25">
      <c r="A67" t="str">
        <f t="shared" si="1"/>
        <v>Microsoft.Web_ContinuousWebJobCollection</v>
      </c>
      <c r="B67" t="s">
        <v>1174</v>
      </c>
      <c r="C67">
        <v>2603</v>
      </c>
      <c r="D67" t="s">
        <v>431</v>
      </c>
      <c r="G67">
        <v>10820</v>
      </c>
      <c r="H67" t="s">
        <v>104</v>
      </c>
    </row>
    <row r="68" spans="1:8" x14ac:dyDescent="0.25">
      <c r="A68" t="str">
        <f t="shared" si="1"/>
        <v>Microsoft.Web_DeploymentCollection</v>
      </c>
      <c r="B68" t="s">
        <v>1174</v>
      </c>
      <c r="C68">
        <v>2614</v>
      </c>
      <c r="D68" t="s">
        <v>432</v>
      </c>
      <c r="G68">
        <v>10820</v>
      </c>
      <c r="H68" t="s">
        <v>104</v>
      </c>
    </row>
    <row r="69" spans="1:8" x14ac:dyDescent="0.25">
      <c r="A69" t="str">
        <f t="shared" si="1"/>
        <v>Microsoft.Web_FunctionEnvelopeCollection</v>
      </c>
      <c r="B69" t="s">
        <v>1174</v>
      </c>
      <c r="C69">
        <v>2622</v>
      </c>
      <c r="D69" t="s">
        <v>433</v>
      </c>
      <c r="G69">
        <v>10820</v>
      </c>
      <c r="H69" t="s">
        <v>104</v>
      </c>
    </row>
    <row r="70" spans="1:8" x14ac:dyDescent="0.25">
      <c r="A70" t="str">
        <f t="shared" si="1"/>
        <v>Microsoft.Web_HostNameBindingCollection</v>
      </c>
      <c r="B70" t="s">
        <v>1174</v>
      </c>
      <c r="C70">
        <v>2632</v>
      </c>
      <c r="D70" t="s">
        <v>434</v>
      </c>
      <c r="G70">
        <v>10820</v>
      </c>
      <c r="H70" t="s">
        <v>104</v>
      </c>
    </row>
    <row r="71" spans="1:8" x14ac:dyDescent="0.25">
      <c r="A71" t="str">
        <f t="shared" si="1"/>
        <v>Microsoft.Web_ProcessInfoCollection</v>
      </c>
      <c r="B71" t="s">
        <v>1174</v>
      </c>
      <c r="C71">
        <v>2667</v>
      </c>
      <c r="D71" t="s">
        <v>435</v>
      </c>
      <c r="G71">
        <v>10820</v>
      </c>
      <c r="H71" t="s">
        <v>104</v>
      </c>
    </row>
    <row r="72" spans="1:8" x14ac:dyDescent="0.25">
      <c r="A72" t="str">
        <f t="shared" si="1"/>
        <v>Microsoft.Web_ProcessModuleInfoCollection</v>
      </c>
      <c r="B72" t="s">
        <v>1174</v>
      </c>
      <c r="C72">
        <v>2669</v>
      </c>
      <c r="D72" t="s">
        <v>436</v>
      </c>
      <c r="G72">
        <v>10820</v>
      </c>
      <c r="H72" t="s">
        <v>104</v>
      </c>
    </row>
    <row r="73" spans="1:8" x14ac:dyDescent="0.25">
      <c r="A73" t="str">
        <f t="shared" si="1"/>
        <v>Microsoft.Web_ProcessThreadInfoCollection</v>
      </c>
      <c r="B73" t="s">
        <v>1174</v>
      </c>
      <c r="C73">
        <v>2671</v>
      </c>
      <c r="D73" t="s">
        <v>437</v>
      </c>
      <c r="G73">
        <v>10820</v>
      </c>
      <c r="H73" t="s">
        <v>104</v>
      </c>
    </row>
    <row r="74" spans="1:8" x14ac:dyDescent="0.25">
      <c r="A74" t="str">
        <f t="shared" si="1"/>
        <v>Microsoft.Web_PublicCertificateCollection</v>
      </c>
      <c r="B74" t="s">
        <v>1174</v>
      </c>
      <c r="C74">
        <v>2673</v>
      </c>
      <c r="D74" t="s">
        <v>438</v>
      </c>
      <c r="G74">
        <v>10820</v>
      </c>
      <c r="H74" t="s">
        <v>104</v>
      </c>
    </row>
    <row r="75" spans="1:8" x14ac:dyDescent="0.25">
      <c r="A75" t="str">
        <f t="shared" si="1"/>
        <v>Microsoft.Web_SiteConfigResourceCollection</v>
      </c>
      <c r="B75" t="s">
        <v>1174</v>
      </c>
      <c r="C75">
        <v>2682</v>
      </c>
      <c r="D75" t="s">
        <v>439</v>
      </c>
      <c r="G75">
        <v>10820</v>
      </c>
      <c r="H75" t="s">
        <v>104</v>
      </c>
    </row>
    <row r="76" spans="1:8" x14ac:dyDescent="0.25">
      <c r="A76" t="str">
        <f t="shared" si="1"/>
        <v>Microsoft.Web_SiteConfigurationSnapshotInfoCollection</v>
      </c>
      <c r="B76" t="s">
        <v>1174</v>
      </c>
      <c r="C76">
        <v>2684</v>
      </c>
      <c r="D76" t="s">
        <v>440</v>
      </c>
      <c r="G76">
        <v>10820</v>
      </c>
      <c r="H76" t="s">
        <v>104</v>
      </c>
    </row>
    <row r="77" spans="1:8" x14ac:dyDescent="0.25">
      <c r="A77" t="str">
        <f t="shared" si="1"/>
        <v>Microsoft.Web_SiteExtensionInfoCollection</v>
      </c>
      <c r="B77" t="s">
        <v>1174</v>
      </c>
      <c r="C77">
        <v>2686</v>
      </c>
      <c r="D77" t="s">
        <v>441</v>
      </c>
      <c r="G77">
        <v>10820</v>
      </c>
      <c r="H77" t="s">
        <v>104</v>
      </c>
    </row>
    <row r="78" spans="1:8" x14ac:dyDescent="0.25">
      <c r="A78" t="str">
        <f t="shared" si="1"/>
        <v>Microsoft.Web_SlotDifferenceCollection</v>
      </c>
      <c r="B78" t="s">
        <v>1174</v>
      </c>
      <c r="C78">
        <v>2694</v>
      </c>
      <c r="D78" t="s">
        <v>442</v>
      </c>
      <c r="G78">
        <v>10820</v>
      </c>
      <c r="H78" t="s">
        <v>104</v>
      </c>
    </row>
    <row r="79" spans="1:8" x14ac:dyDescent="0.25">
      <c r="A79" t="str">
        <f t="shared" si="1"/>
        <v>Microsoft.Web_SnapshotCollection</v>
      </c>
      <c r="B79" t="s">
        <v>1174</v>
      </c>
      <c r="C79">
        <v>2695</v>
      </c>
      <c r="D79" t="s">
        <v>443</v>
      </c>
      <c r="G79">
        <v>10820</v>
      </c>
      <c r="H79" t="s">
        <v>104</v>
      </c>
    </row>
    <row r="80" spans="1:8" x14ac:dyDescent="0.25">
      <c r="A80" t="str">
        <f t="shared" si="1"/>
        <v>Microsoft.Web_TriggeredJobHistoryCollection</v>
      </c>
      <c r="B80" t="s">
        <v>1174</v>
      </c>
      <c r="C80">
        <v>2703</v>
      </c>
      <c r="D80" t="s">
        <v>444</v>
      </c>
      <c r="G80">
        <v>10820</v>
      </c>
      <c r="H80" t="s">
        <v>104</v>
      </c>
    </row>
    <row r="81" spans="1:8" x14ac:dyDescent="0.25">
      <c r="A81" t="str">
        <f t="shared" si="1"/>
        <v>Microsoft.Web_TriggeredWebJobCollection</v>
      </c>
      <c r="B81" t="s">
        <v>1174</v>
      </c>
      <c r="C81">
        <v>2706</v>
      </c>
      <c r="D81" t="s">
        <v>445</v>
      </c>
      <c r="G81">
        <v>10820</v>
      </c>
      <c r="H81" t="s">
        <v>104</v>
      </c>
    </row>
    <row r="82" spans="1:8" x14ac:dyDescent="0.25">
      <c r="A82" t="str">
        <f t="shared" si="1"/>
        <v>Microsoft.Web_WebJobCollection</v>
      </c>
      <c r="B82" t="s">
        <v>1174</v>
      </c>
      <c r="C82">
        <v>2711</v>
      </c>
      <c r="D82" t="s">
        <v>446</v>
      </c>
      <c r="G82">
        <v>10820</v>
      </c>
      <c r="H82" t="s">
        <v>104</v>
      </c>
    </row>
    <row r="83" spans="1:8" x14ac:dyDescent="0.25">
      <c r="A83" t="str">
        <f t="shared" si="1"/>
        <v>Microsoft.PowerBI_PrivateEndpointConnectionListResult</v>
      </c>
      <c r="B83" t="s">
        <v>1174</v>
      </c>
      <c r="C83">
        <v>2888</v>
      </c>
      <c r="D83" t="s">
        <v>485</v>
      </c>
      <c r="G83">
        <v>10826</v>
      </c>
      <c r="H83" t="s">
        <v>105</v>
      </c>
    </row>
    <row r="84" spans="1:8" x14ac:dyDescent="0.25">
      <c r="A84" t="str">
        <f t="shared" si="1"/>
        <v>Microsoft.Network_PrivateZoneListResult</v>
      </c>
      <c r="B84" t="s">
        <v>1174</v>
      </c>
      <c r="C84">
        <v>2930</v>
      </c>
      <c r="D84" t="s">
        <v>495</v>
      </c>
      <c r="G84">
        <v>10827</v>
      </c>
      <c r="H84" t="s">
        <v>10</v>
      </c>
    </row>
    <row r="85" spans="1:8" x14ac:dyDescent="0.25">
      <c r="A85" t="str">
        <f t="shared" si="1"/>
        <v>Microsoft.Network_VirtualNetworkLinkListResult</v>
      </c>
      <c r="B85" t="s">
        <v>1174</v>
      </c>
      <c r="C85">
        <v>2933</v>
      </c>
      <c r="D85" t="s">
        <v>496</v>
      </c>
      <c r="G85">
        <v>10827</v>
      </c>
      <c r="H85" t="s">
        <v>10</v>
      </c>
    </row>
    <row r="86" spans="1:8" x14ac:dyDescent="0.25">
      <c r="A86" t="str">
        <f t="shared" si="1"/>
        <v>Microsoft.Network_RecordSetListResult</v>
      </c>
      <c r="B86" t="s">
        <v>1174</v>
      </c>
      <c r="C86">
        <v>2944</v>
      </c>
      <c r="D86" t="s">
        <v>498</v>
      </c>
      <c r="G86">
        <v>10827</v>
      </c>
      <c r="H86" t="s">
        <v>10</v>
      </c>
    </row>
    <row r="87" spans="1:8" x14ac:dyDescent="0.25">
      <c r="A87" t="str">
        <f t="shared" si="1"/>
        <v>Microsoft.Network_NetworkInterfaceListResult</v>
      </c>
      <c r="B87" t="s">
        <v>1174</v>
      </c>
      <c r="C87">
        <v>2959</v>
      </c>
      <c r="D87" t="s">
        <v>499</v>
      </c>
      <c r="G87">
        <v>10827</v>
      </c>
      <c r="H87" t="s">
        <v>10</v>
      </c>
    </row>
    <row r="88" spans="1:8" x14ac:dyDescent="0.25">
      <c r="A88" t="str">
        <f t="shared" si="1"/>
        <v>Microsoft.Network_NetworkInterfaceTapConfigurationListResult</v>
      </c>
      <c r="B88" t="s">
        <v>1174</v>
      </c>
      <c r="C88">
        <v>2960</v>
      </c>
      <c r="D88" t="s">
        <v>500</v>
      </c>
      <c r="G88">
        <v>10827</v>
      </c>
      <c r="H88" t="s">
        <v>10</v>
      </c>
    </row>
    <row r="89" spans="1:8" x14ac:dyDescent="0.25">
      <c r="A89" t="str">
        <f t="shared" si="1"/>
        <v>Microsoft.Network_NetworkInterfaceIPConfigurationListResult</v>
      </c>
      <c r="B89" t="s">
        <v>1174</v>
      </c>
      <c r="C89">
        <v>2961</v>
      </c>
      <c r="D89" t="s">
        <v>501</v>
      </c>
      <c r="G89">
        <v>10827</v>
      </c>
      <c r="H89" t="s">
        <v>10</v>
      </c>
    </row>
    <row r="90" spans="1:8" x14ac:dyDescent="0.25">
      <c r="A90" t="str">
        <f t="shared" si="1"/>
        <v>Microsoft.Network_EffectiveNetworkSecurityGroupListResult</v>
      </c>
      <c r="B90" t="s">
        <v>1174</v>
      </c>
      <c r="C90">
        <v>2966</v>
      </c>
      <c r="D90" t="s">
        <v>502</v>
      </c>
      <c r="G90">
        <v>10827</v>
      </c>
      <c r="H90" t="s">
        <v>10</v>
      </c>
    </row>
    <row r="91" spans="1:8" x14ac:dyDescent="0.25">
      <c r="A91" t="str">
        <f t="shared" si="1"/>
        <v>Microsoft.Network_EffectiveRouteListResult</v>
      </c>
      <c r="B91" t="s">
        <v>1174</v>
      </c>
      <c r="C91">
        <v>2968</v>
      </c>
      <c r="D91" t="s">
        <v>503</v>
      </c>
      <c r="G91">
        <v>10827</v>
      </c>
      <c r="H91" t="s">
        <v>10</v>
      </c>
    </row>
    <row r="92" spans="1:8" x14ac:dyDescent="0.25">
      <c r="A92" t="str">
        <f t="shared" si="1"/>
        <v>Microsoft.Network_DdosProtectionPlanListResult</v>
      </c>
      <c r="B92" t="s">
        <v>1174</v>
      </c>
      <c r="C92">
        <v>2979</v>
      </c>
      <c r="D92" t="s">
        <v>504</v>
      </c>
      <c r="G92">
        <v>10827</v>
      </c>
      <c r="H92" t="s">
        <v>10</v>
      </c>
    </row>
    <row r="93" spans="1:8" x14ac:dyDescent="0.25">
      <c r="A93" t="str">
        <f t="shared" si="1"/>
        <v>Microsoft.Network_CustomIpPrefixListResult</v>
      </c>
      <c r="B93" t="s">
        <v>1174</v>
      </c>
      <c r="C93">
        <v>2982</v>
      </c>
      <c r="D93" t="s">
        <v>505</v>
      </c>
      <c r="G93">
        <v>10827</v>
      </c>
      <c r="H93" t="s">
        <v>10</v>
      </c>
    </row>
    <row r="94" spans="1:8" x14ac:dyDescent="0.25">
      <c r="A94" t="str">
        <f t="shared" si="1"/>
        <v>Microsoft.Network_ExpressRouteCircuitPeeringListResult</v>
      </c>
      <c r="B94" t="s">
        <v>1174</v>
      </c>
      <c r="C94">
        <v>2991</v>
      </c>
      <c r="D94" t="s">
        <v>506</v>
      </c>
      <c r="G94">
        <v>10827</v>
      </c>
      <c r="H94" t="s">
        <v>10</v>
      </c>
    </row>
    <row r="95" spans="1:8" x14ac:dyDescent="0.25">
      <c r="A95" t="str">
        <f t="shared" si="1"/>
        <v>Microsoft.Network_ExpressRouteCircuitConnectionListResult</v>
      </c>
      <c r="B95" t="s">
        <v>1174</v>
      </c>
      <c r="C95">
        <v>2997</v>
      </c>
      <c r="D95" t="s">
        <v>507</v>
      </c>
      <c r="G95">
        <v>10827</v>
      </c>
      <c r="H95" t="s">
        <v>10</v>
      </c>
    </row>
    <row r="96" spans="1:8" x14ac:dyDescent="0.25">
      <c r="A96" t="str">
        <f t="shared" si="1"/>
        <v>Microsoft.Network_PeerExpressRouteCircuitConnectionListResult</v>
      </c>
      <c r="B96" t="s">
        <v>1174</v>
      </c>
      <c r="C96">
        <v>3000</v>
      </c>
      <c r="D96" t="s">
        <v>508</v>
      </c>
      <c r="G96">
        <v>10827</v>
      </c>
      <c r="H96" t="s">
        <v>10</v>
      </c>
    </row>
    <row r="97" spans="1:8" x14ac:dyDescent="0.25">
      <c r="A97" t="str">
        <f t="shared" si="1"/>
        <v>Microsoft.Network_ExpressRouteCircuitListResult</v>
      </c>
      <c r="B97" t="s">
        <v>1174</v>
      </c>
      <c r="C97">
        <v>3011</v>
      </c>
      <c r="D97" t="s">
        <v>509</v>
      </c>
      <c r="G97">
        <v>10827</v>
      </c>
      <c r="H97" t="s">
        <v>10</v>
      </c>
    </row>
    <row r="98" spans="1:8" x14ac:dyDescent="0.25">
      <c r="A98" t="str">
        <f t="shared" si="1"/>
        <v>Microsoft.Network_ExpressRouteServiceProviderListResult</v>
      </c>
      <c r="B98" t="s">
        <v>1174</v>
      </c>
      <c r="C98">
        <v>3015</v>
      </c>
      <c r="D98" t="s">
        <v>510</v>
      </c>
      <c r="G98">
        <v>10827</v>
      </c>
      <c r="H98" t="s">
        <v>10</v>
      </c>
    </row>
    <row r="99" spans="1:8" x14ac:dyDescent="0.25">
      <c r="A99" t="str">
        <f t="shared" si="1"/>
        <v>Microsoft.Network_RouteTableListResult</v>
      </c>
      <c r="B99" t="s">
        <v>1174</v>
      </c>
      <c r="C99">
        <v>3022</v>
      </c>
      <c r="D99" t="s">
        <v>511</v>
      </c>
      <c r="G99">
        <v>10827</v>
      </c>
      <c r="H99" t="s">
        <v>10</v>
      </c>
    </row>
    <row r="100" spans="1:8" x14ac:dyDescent="0.25">
      <c r="A100" t="str">
        <f t="shared" si="1"/>
        <v>Microsoft.Network_RouteListResult</v>
      </c>
      <c r="B100" t="s">
        <v>1174</v>
      </c>
      <c r="C100">
        <v>3023</v>
      </c>
      <c r="D100" t="s">
        <v>512</v>
      </c>
      <c r="G100">
        <v>10827</v>
      </c>
      <c r="H100" t="s">
        <v>10</v>
      </c>
    </row>
    <row r="101" spans="1:8" x14ac:dyDescent="0.25">
      <c r="A101" t="str">
        <f t="shared" si="1"/>
        <v>Microsoft.Network_ServiceTagInformationListResult</v>
      </c>
      <c r="B101" t="s">
        <v>1174</v>
      </c>
      <c r="C101">
        <v>3026</v>
      </c>
      <c r="D101" t="s">
        <v>513</v>
      </c>
      <c r="G101">
        <v>10827</v>
      </c>
      <c r="H101" t="s">
        <v>10</v>
      </c>
    </row>
    <row r="102" spans="1:8" x14ac:dyDescent="0.25">
      <c r="A102" t="str">
        <f t="shared" si="1"/>
        <v>Microsoft.Network_ExpressRouteCrossConnectionListResult</v>
      </c>
      <c r="B102" t="s">
        <v>1174</v>
      </c>
      <c r="C102">
        <v>3039</v>
      </c>
      <c r="D102" t="s">
        <v>514</v>
      </c>
      <c r="G102">
        <v>10827</v>
      </c>
      <c r="H102" t="s">
        <v>10</v>
      </c>
    </row>
    <row r="103" spans="1:8" x14ac:dyDescent="0.25">
      <c r="A103" t="str">
        <f t="shared" si="1"/>
        <v>Microsoft.Network_PublicIPAddressListResult</v>
      </c>
      <c r="B103" t="s">
        <v>1174</v>
      </c>
      <c r="C103">
        <v>3046</v>
      </c>
      <c r="D103" t="s">
        <v>515</v>
      </c>
      <c r="G103">
        <v>10827</v>
      </c>
      <c r="H103" t="s">
        <v>10</v>
      </c>
    </row>
    <row r="104" spans="1:8" x14ac:dyDescent="0.25">
      <c r="A104" t="str">
        <f t="shared" si="1"/>
        <v>Microsoft.Network_VirtualNetworkGatewayListResult</v>
      </c>
      <c r="B104" t="s">
        <v>1174</v>
      </c>
      <c r="C104">
        <v>3067</v>
      </c>
      <c r="D104" t="s">
        <v>516</v>
      </c>
      <c r="G104">
        <v>10827</v>
      </c>
      <c r="H104" t="s">
        <v>10</v>
      </c>
    </row>
    <row r="105" spans="1:8" x14ac:dyDescent="0.25">
      <c r="A105" t="str">
        <f t="shared" ref="A105:A160" si="2">_xlfn.CONCAT(H105,"_",D105)</f>
        <v>Microsoft.Network_BgpPeerStatusListResult</v>
      </c>
      <c r="B105" t="s">
        <v>1174</v>
      </c>
      <c r="C105">
        <v>3069</v>
      </c>
      <c r="D105" t="s">
        <v>517</v>
      </c>
      <c r="G105">
        <v>10827</v>
      </c>
      <c r="H105" t="s">
        <v>10</v>
      </c>
    </row>
    <row r="106" spans="1:8" x14ac:dyDescent="0.25">
      <c r="A106" t="str">
        <f t="shared" si="2"/>
        <v>Microsoft.Network_GatewayRouteListResult</v>
      </c>
      <c r="B106" t="s">
        <v>1174</v>
      </c>
      <c r="C106">
        <v>3070</v>
      </c>
      <c r="D106" t="s">
        <v>518</v>
      </c>
      <c r="G106">
        <v>10827</v>
      </c>
      <c r="H106" t="s">
        <v>10</v>
      </c>
    </row>
    <row r="107" spans="1:8" x14ac:dyDescent="0.25">
      <c r="A107" t="str">
        <f t="shared" si="2"/>
        <v>Microsoft.Network_VirtualNetworkGatewayConnectionListResult</v>
      </c>
      <c r="B107" t="s">
        <v>1174</v>
      </c>
      <c r="C107">
        <v>3074</v>
      </c>
      <c r="D107" t="s">
        <v>519</v>
      </c>
      <c r="G107">
        <v>10827</v>
      </c>
      <c r="H107" t="s">
        <v>10</v>
      </c>
    </row>
    <row r="108" spans="1:8" x14ac:dyDescent="0.25">
      <c r="A108" t="str">
        <f t="shared" si="2"/>
        <v>Microsoft.Network_LocalNetworkGatewayListResult</v>
      </c>
      <c r="B108" t="s">
        <v>1174</v>
      </c>
      <c r="C108">
        <v>3083</v>
      </c>
      <c r="D108" t="s">
        <v>520</v>
      </c>
      <c r="G108">
        <v>10827</v>
      </c>
      <c r="H108" t="s">
        <v>10</v>
      </c>
    </row>
    <row r="109" spans="1:8" x14ac:dyDescent="0.25">
      <c r="A109" t="str">
        <f t="shared" si="2"/>
        <v>Microsoft.Network_VpnClientConnectionHealthDetailListResult</v>
      </c>
      <c r="B109" t="s">
        <v>1174</v>
      </c>
      <c r="C109">
        <v>3098</v>
      </c>
      <c r="D109" t="s">
        <v>521</v>
      </c>
      <c r="G109">
        <v>10827</v>
      </c>
      <c r="H109" t="s">
        <v>10</v>
      </c>
    </row>
    <row r="110" spans="1:8" x14ac:dyDescent="0.25">
      <c r="A110" t="str">
        <f t="shared" si="2"/>
        <v>Microsoft.Network_IpGroupListResult</v>
      </c>
      <c r="B110" t="s">
        <v>1174</v>
      </c>
      <c r="C110">
        <v>3104</v>
      </c>
      <c r="D110" t="s">
        <v>522</v>
      </c>
      <c r="G110">
        <v>10827</v>
      </c>
      <c r="H110" t="s">
        <v>10</v>
      </c>
    </row>
    <row r="111" spans="1:8" x14ac:dyDescent="0.25">
      <c r="A111" t="str">
        <f t="shared" si="2"/>
        <v>Microsoft.Network_WebApplicationFirewallPolicyListResult</v>
      </c>
      <c r="B111" t="s">
        <v>1174</v>
      </c>
      <c r="C111">
        <v>3108</v>
      </c>
      <c r="D111" t="s">
        <v>523</v>
      </c>
      <c r="G111">
        <v>10827</v>
      </c>
      <c r="H111" t="s">
        <v>10</v>
      </c>
    </row>
    <row r="112" spans="1:8" x14ac:dyDescent="0.25">
      <c r="A112" t="str">
        <f t="shared" si="2"/>
        <v>Microsoft.Network_SecurityRuleListResult</v>
      </c>
      <c r="B112" t="s">
        <v>1174</v>
      </c>
      <c r="C112">
        <v>3124</v>
      </c>
      <c r="D112" t="s">
        <v>524</v>
      </c>
      <c r="G112">
        <v>10827</v>
      </c>
      <c r="H112" t="s">
        <v>10</v>
      </c>
    </row>
    <row r="113" spans="1:8" x14ac:dyDescent="0.25">
      <c r="A113" t="str">
        <f t="shared" si="2"/>
        <v>Microsoft.Network_NetworkSecurityGroupListResult</v>
      </c>
      <c r="B113" t="s">
        <v>1174</v>
      </c>
      <c r="C113">
        <v>3127</v>
      </c>
      <c r="D113" t="s">
        <v>525</v>
      </c>
      <c r="G113">
        <v>10827</v>
      </c>
      <c r="H113" t="s">
        <v>10</v>
      </c>
    </row>
    <row r="114" spans="1:8" x14ac:dyDescent="0.25">
      <c r="A114" t="str">
        <f t="shared" si="2"/>
        <v>Microsoft.Network_NetworkVirtualApplianceListResult</v>
      </c>
      <c r="B114" t="s">
        <v>1174</v>
      </c>
      <c r="C114">
        <v>3141</v>
      </c>
      <c r="D114" t="s">
        <v>526</v>
      </c>
      <c r="G114">
        <v>10827</v>
      </c>
      <c r="H114" t="s">
        <v>10</v>
      </c>
    </row>
    <row r="115" spans="1:8" x14ac:dyDescent="0.25">
      <c r="A115" t="str">
        <f t="shared" si="2"/>
        <v>Microsoft.Network_NetworkVirtualApplianceSkuListResult</v>
      </c>
      <c r="B115" t="s">
        <v>1174</v>
      </c>
      <c r="C115">
        <v>3143</v>
      </c>
      <c r="D115" t="s">
        <v>527</v>
      </c>
      <c r="G115">
        <v>10827</v>
      </c>
      <c r="H115" t="s">
        <v>10</v>
      </c>
    </row>
    <row r="116" spans="1:8" x14ac:dyDescent="0.25">
      <c r="A116" t="str">
        <f t="shared" si="2"/>
        <v>Microsoft.Network_NetworkProfileListResult</v>
      </c>
      <c r="B116" t="s">
        <v>1174</v>
      </c>
      <c r="C116">
        <v>3149</v>
      </c>
      <c r="D116" t="s">
        <v>528</v>
      </c>
      <c r="G116">
        <v>10827</v>
      </c>
      <c r="H116" t="s">
        <v>10</v>
      </c>
    </row>
    <row r="117" spans="1:8" x14ac:dyDescent="0.25">
      <c r="A117" t="str">
        <f t="shared" si="2"/>
        <v>Microsoft.Network_IpAllocationListResult</v>
      </c>
      <c r="B117" t="s">
        <v>1174</v>
      </c>
      <c r="C117">
        <v>3161</v>
      </c>
      <c r="D117" t="s">
        <v>529</v>
      </c>
      <c r="G117">
        <v>10827</v>
      </c>
      <c r="H117" t="s">
        <v>10</v>
      </c>
    </row>
    <row r="118" spans="1:8" x14ac:dyDescent="0.25">
      <c r="A118" t="str">
        <f t="shared" si="2"/>
        <v>Microsoft.Network_AzureFirewallFqdnTagListResult</v>
      </c>
      <c r="B118" t="s">
        <v>1174</v>
      </c>
      <c r="C118">
        <v>3167</v>
      </c>
      <c r="D118" t="s">
        <v>530</v>
      </c>
      <c r="G118">
        <v>10827</v>
      </c>
      <c r="H118" t="s">
        <v>10</v>
      </c>
    </row>
    <row r="119" spans="1:8" x14ac:dyDescent="0.25">
      <c r="A119" t="str">
        <f t="shared" si="2"/>
        <v>Microsoft.Network_NatGatewayListResult</v>
      </c>
      <c r="B119" t="s">
        <v>1174</v>
      </c>
      <c r="C119">
        <v>3171</v>
      </c>
      <c r="D119" t="s">
        <v>531</v>
      </c>
      <c r="G119">
        <v>10827</v>
      </c>
      <c r="H119" t="s">
        <v>10</v>
      </c>
    </row>
    <row r="120" spans="1:8" x14ac:dyDescent="0.25">
      <c r="A120" t="str">
        <f t="shared" si="2"/>
        <v>Microsoft.Network_SubnetListResult</v>
      </c>
      <c r="B120" t="s">
        <v>1174</v>
      </c>
      <c r="C120">
        <v>3183</v>
      </c>
      <c r="D120" t="s">
        <v>532</v>
      </c>
      <c r="G120">
        <v>10827</v>
      </c>
      <c r="H120" t="s">
        <v>10</v>
      </c>
    </row>
    <row r="121" spans="1:8" x14ac:dyDescent="0.25">
      <c r="A121" t="str">
        <f t="shared" si="2"/>
        <v>Microsoft.Network_VirtualNetworkPeeringListResult</v>
      </c>
      <c r="B121" t="s">
        <v>1174</v>
      </c>
      <c r="C121">
        <v>3186</v>
      </c>
      <c r="D121" t="s">
        <v>533</v>
      </c>
      <c r="G121">
        <v>10827</v>
      </c>
      <c r="H121" t="s">
        <v>10</v>
      </c>
    </row>
    <row r="122" spans="1:8" x14ac:dyDescent="0.25">
      <c r="A122" t="str">
        <f t="shared" si="2"/>
        <v>Microsoft.Network_VirtualNetworkListResult</v>
      </c>
      <c r="B122" t="s">
        <v>1174</v>
      </c>
      <c r="C122">
        <v>3189</v>
      </c>
      <c r="D122" t="s">
        <v>534</v>
      </c>
      <c r="G122">
        <v>10827</v>
      </c>
      <c r="H122" t="s">
        <v>10</v>
      </c>
    </row>
    <row r="123" spans="1:8" x14ac:dyDescent="0.25">
      <c r="A123" t="str">
        <f t="shared" si="2"/>
        <v>Microsoft.Network_DscpConfigurationListResult</v>
      </c>
      <c r="B123" t="s">
        <v>1174</v>
      </c>
      <c r="C123">
        <v>3207</v>
      </c>
      <c r="D123" t="s">
        <v>535</v>
      </c>
      <c r="G123">
        <v>10827</v>
      </c>
      <c r="H123" t="s">
        <v>10</v>
      </c>
    </row>
    <row r="124" spans="1:8" x14ac:dyDescent="0.25">
      <c r="A124" t="str">
        <f t="shared" si="2"/>
        <v>Microsoft.Network_VirtualWanSecurityProviders</v>
      </c>
      <c r="B124" t="s">
        <v>1174</v>
      </c>
      <c r="C124">
        <v>3258</v>
      </c>
      <c r="D124" t="s">
        <v>447</v>
      </c>
      <c r="G124">
        <v>10827</v>
      </c>
      <c r="H124" t="s">
        <v>10</v>
      </c>
    </row>
    <row r="125" spans="1:8" x14ac:dyDescent="0.25">
      <c r="A125" t="str">
        <f t="shared" si="2"/>
        <v>Microsoft.Network_FirewallPolicyListResult</v>
      </c>
      <c r="B125" t="s">
        <v>1174</v>
      </c>
      <c r="C125">
        <v>3334</v>
      </c>
      <c r="D125" t="s">
        <v>536</v>
      </c>
      <c r="G125">
        <v>10827</v>
      </c>
      <c r="H125" t="s">
        <v>10</v>
      </c>
    </row>
    <row r="126" spans="1:8" x14ac:dyDescent="0.25">
      <c r="A126" t="str">
        <f t="shared" si="2"/>
        <v>Microsoft.Network_FirewallPolicyRuleCollectionGroupListResult</v>
      </c>
      <c r="B126" t="s">
        <v>1174</v>
      </c>
      <c r="C126">
        <v>3335</v>
      </c>
      <c r="D126" t="s">
        <v>537</v>
      </c>
      <c r="G126">
        <v>10827</v>
      </c>
      <c r="H126" t="s">
        <v>10</v>
      </c>
    </row>
    <row r="127" spans="1:8" x14ac:dyDescent="0.25">
      <c r="A127" t="str">
        <f t="shared" si="2"/>
        <v>Microsoft.Network_LoadBalancerListResult</v>
      </c>
      <c r="B127" t="s">
        <v>1174</v>
      </c>
      <c r="C127">
        <v>3385</v>
      </c>
      <c r="D127" t="s">
        <v>538</v>
      </c>
      <c r="G127">
        <v>10827</v>
      </c>
      <c r="H127" t="s">
        <v>10</v>
      </c>
    </row>
    <row r="128" spans="1:8" x14ac:dyDescent="0.25">
      <c r="A128" t="str">
        <f t="shared" si="2"/>
        <v>Microsoft.Network_InboundNatRuleListResult</v>
      </c>
      <c r="B128" t="s">
        <v>1174</v>
      </c>
      <c r="C128">
        <v>3386</v>
      </c>
      <c r="D128" t="s">
        <v>539</v>
      </c>
      <c r="G128">
        <v>10827</v>
      </c>
      <c r="H128" t="s">
        <v>10</v>
      </c>
    </row>
    <row r="129" spans="1:8" x14ac:dyDescent="0.25">
      <c r="A129" t="str">
        <f t="shared" si="2"/>
        <v>Microsoft.Network_PublicIPPrefixListResult</v>
      </c>
      <c r="B129" t="s">
        <v>1174</v>
      </c>
      <c r="C129">
        <v>3419</v>
      </c>
      <c r="D129" t="s">
        <v>540</v>
      </c>
      <c r="G129">
        <v>10827</v>
      </c>
      <c r="H129" t="s">
        <v>10</v>
      </c>
    </row>
    <row r="130" spans="1:8" x14ac:dyDescent="0.25">
      <c r="A130" t="str">
        <f t="shared" si="2"/>
        <v>Microsoft.Network_OperationListResult</v>
      </c>
      <c r="B130" t="s">
        <v>1174</v>
      </c>
      <c r="C130">
        <v>3421</v>
      </c>
      <c r="D130" t="s">
        <v>465</v>
      </c>
      <c r="G130">
        <v>10827</v>
      </c>
      <c r="H130" t="s">
        <v>10</v>
      </c>
    </row>
    <row r="131" spans="1:8" x14ac:dyDescent="0.25">
      <c r="A131" t="str">
        <f t="shared" si="2"/>
        <v>Microsoft.Network_AzureWebCategoryListResult</v>
      </c>
      <c r="B131" t="s">
        <v>1174</v>
      </c>
      <c r="C131">
        <v>3430</v>
      </c>
      <c r="D131" t="s">
        <v>541</v>
      </c>
      <c r="G131">
        <v>10827</v>
      </c>
      <c r="H131" t="s">
        <v>10</v>
      </c>
    </row>
    <row r="132" spans="1:8" x14ac:dyDescent="0.25">
      <c r="A132" t="str">
        <f t="shared" si="2"/>
        <v>Microsoft.Network_SecurityPartnerProviderListResult</v>
      </c>
      <c r="B132" t="s">
        <v>1174</v>
      </c>
      <c r="C132">
        <v>3433</v>
      </c>
      <c r="D132" t="s">
        <v>542</v>
      </c>
      <c r="G132">
        <v>10827</v>
      </c>
      <c r="H132" t="s">
        <v>10</v>
      </c>
    </row>
    <row r="133" spans="1:8" x14ac:dyDescent="0.25">
      <c r="A133" t="str">
        <f t="shared" si="2"/>
        <v>Microsoft.Network_BgpServiceCommunityListResult</v>
      </c>
      <c r="B133" t="s">
        <v>1174</v>
      </c>
      <c r="C133">
        <v>3439</v>
      </c>
      <c r="D133" t="s">
        <v>543</v>
      </c>
      <c r="G133">
        <v>10827</v>
      </c>
      <c r="H133" t="s">
        <v>10</v>
      </c>
    </row>
    <row r="134" spans="1:8" x14ac:dyDescent="0.25">
      <c r="A134" t="str">
        <f t="shared" si="2"/>
        <v>Microsoft.Network_ApplicationGatewayPrivateLinkResourceListResult</v>
      </c>
      <c r="B134" t="s">
        <v>1174</v>
      </c>
      <c r="C134">
        <v>3494</v>
      </c>
      <c r="D134" t="s">
        <v>545</v>
      </c>
      <c r="G134">
        <v>10827</v>
      </c>
      <c r="H134" t="s">
        <v>10</v>
      </c>
    </row>
    <row r="135" spans="1:8" x14ac:dyDescent="0.25">
      <c r="A135" t="str">
        <f t="shared" si="2"/>
        <v>Microsoft.Network_ApplicationGatewayPrivateEndpointConnectionListResult</v>
      </c>
      <c r="B135" t="s">
        <v>1174</v>
      </c>
      <c r="C135">
        <v>3497</v>
      </c>
      <c r="D135" t="s">
        <v>546</v>
      </c>
      <c r="G135">
        <v>10827</v>
      </c>
      <c r="H135" t="s">
        <v>10</v>
      </c>
    </row>
    <row r="136" spans="1:8" x14ac:dyDescent="0.25">
      <c r="A136" t="str">
        <f t="shared" si="2"/>
        <v>Microsoft.Network_ApplicationGatewayListResult</v>
      </c>
      <c r="B136" t="s">
        <v>1174</v>
      </c>
      <c r="C136">
        <v>3500</v>
      </c>
      <c r="D136" t="s">
        <v>547</v>
      </c>
      <c r="G136">
        <v>10827</v>
      </c>
      <c r="H136" t="s">
        <v>10</v>
      </c>
    </row>
    <row r="137" spans="1:8" x14ac:dyDescent="0.25">
      <c r="A137" t="str">
        <f t="shared" si="2"/>
        <v>Microsoft.Network_ExpressRoutePortsLocationListResult</v>
      </c>
      <c r="B137" t="s">
        <v>1174</v>
      </c>
      <c r="C137">
        <v>3536</v>
      </c>
      <c r="D137" t="s">
        <v>549</v>
      </c>
      <c r="G137">
        <v>10827</v>
      </c>
      <c r="H137" t="s">
        <v>10</v>
      </c>
    </row>
    <row r="138" spans="1:8" x14ac:dyDescent="0.25">
      <c r="A138" t="str">
        <f t="shared" si="2"/>
        <v>Microsoft.Network_ExpressRouteLinkListResult</v>
      </c>
      <c r="B138" t="s">
        <v>1174</v>
      </c>
      <c r="C138">
        <v>3540</v>
      </c>
      <c r="D138" t="s">
        <v>550</v>
      </c>
      <c r="G138">
        <v>10827</v>
      </c>
      <c r="H138" t="s">
        <v>10</v>
      </c>
    </row>
    <row r="139" spans="1:8" x14ac:dyDescent="0.25">
      <c r="A139" t="str">
        <f t="shared" si="2"/>
        <v>Microsoft.Network_ExpressRoutePortListResult</v>
      </c>
      <c r="B139" t="s">
        <v>1174</v>
      </c>
      <c r="C139">
        <v>3543</v>
      </c>
      <c r="D139" t="s">
        <v>551</v>
      </c>
      <c r="G139">
        <v>10827</v>
      </c>
      <c r="H139" t="s">
        <v>10</v>
      </c>
    </row>
    <row r="140" spans="1:8" x14ac:dyDescent="0.25">
      <c r="A140" t="str">
        <f t="shared" si="2"/>
        <v>Microsoft.Network_PrivateEndpointListResult</v>
      </c>
      <c r="B140" t="s">
        <v>1174</v>
      </c>
      <c r="C140">
        <v>3551</v>
      </c>
      <c r="D140" t="s">
        <v>552</v>
      </c>
      <c r="G140">
        <v>10827</v>
      </c>
      <c r="H140" t="s">
        <v>10</v>
      </c>
    </row>
    <row r="141" spans="1:8" x14ac:dyDescent="0.25">
      <c r="A141" t="str">
        <f t="shared" si="2"/>
        <v>Microsoft.Network_PrivateDnsZoneGroupListResult</v>
      </c>
      <c r="B141" t="s">
        <v>1174</v>
      </c>
      <c r="C141">
        <v>3552</v>
      </c>
      <c r="D141" t="s">
        <v>553</v>
      </c>
      <c r="G141">
        <v>10827</v>
      </c>
      <c r="H141" t="s">
        <v>10</v>
      </c>
    </row>
    <row r="142" spans="1:8" x14ac:dyDescent="0.25">
      <c r="A142" t="str">
        <f t="shared" si="2"/>
        <v>Microsoft.Network_ApplicationSecurityGroupListResult</v>
      </c>
      <c r="B142" t="s">
        <v>1174</v>
      </c>
      <c r="C142">
        <v>3564</v>
      </c>
      <c r="D142" t="s">
        <v>554</v>
      </c>
      <c r="G142">
        <v>10827</v>
      </c>
      <c r="H142" t="s">
        <v>10</v>
      </c>
    </row>
    <row r="143" spans="1:8" x14ac:dyDescent="0.25">
      <c r="A143" t="str">
        <f t="shared" si="2"/>
        <v>Microsoft.Network_ServiceEndpointPolicyDefinitionListResult</v>
      </c>
      <c r="B143" t="s">
        <v>1174</v>
      </c>
      <c r="C143">
        <v>3567</v>
      </c>
      <c r="D143" t="s">
        <v>555</v>
      </c>
      <c r="G143">
        <v>10827</v>
      </c>
      <c r="H143" t="s">
        <v>10</v>
      </c>
    </row>
    <row r="144" spans="1:8" x14ac:dyDescent="0.25">
      <c r="A144" t="str">
        <f t="shared" si="2"/>
        <v>Microsoft.Network_ServiceEndpointPolicyListResult</v>
      </c>
      <c r="B144" t="s">
        <v>1174</v>
      </c>
      <c r="C144">
        <v>3570</v>
      </c>
      <c r="D144" t="s">
        <v>556</v>
      </c>
      <c r="G144">
        <v>10827</v>
      </c>
      <c r="H144" t="s">
        <v>10</v>
      </c>
    </row>
    <row r="145" spans="1:8" x14ac:dyDescent="0.25">
      <c r="A145" t="str">
        <f t="shared" si="2"/>
        <v>Microsoft.Network_VirtualRouterListResult</v>
      </c>
      <c r="B145" t="s">
        <v>1174</v>
      </c>
      <c r="C145">
        <v>3575</v>
      </c>
      <c r="D145" t="s">
        <v>557</v>
      </c>
      <c r="G145">
        <v>10827</v>
      </c>
      <c r="H145" t="s">
        <v>10</v>
      </c>
    </row>
    <row r="146" spans="1:8" x14ac:dyDescent="0.25">
      <c r="A146" t="str">
        <f t="shared" si="2"/>
        <v>Microsoft.Network_VirtualRouterPeeringListResult</v>
      </c>
      <c r="B146" t="s">
        <v>1174</v>
      </c>
      <c r="C146">
        <v>3576</v>
      </c>
      <c r="D146" t="s">
        <v>558</v>
      </c>
      <c r="G146">
        <v>10827</v>
      </c>
      <c r="H146" t="s">
        <v>10</v>
      </c>
    </row>
    <row r="147" spans="1:8" x14ac:dyDescent="0.25">
      <c r="A147" t="str">
        <f t="shared" si="2"/>
        <v>Microsoft.Network_VirtualNetworkTapListResult</v>
      </c>
      <c r="B147" t="s">
        <v>1174</v>
      </c>
      <c r="C147">
        <v>3579</v>
      </c>
      <c r="D147" t="s">
        <v>559</v>
      </c>
      <c r="G147">
        <v>10827</v>
      </c>
      <c r="H147" t="s">
        <v>10</v>
      </c>
    </row>
    <row r="148" spans="1:8" x14ac:dyDescent="0.25">
      <c r="A148" t="str">
        <f t="shared" si="2"/>
        <v>Microsoft.Network_AzureFirewallListResult</v>
      </c>
      <c r="B148" t="s">
        <v>1174</v>
      </c>
      <c r="C148">
        <v>3589</v>
      </c>
      <c r="D148" t="s">
        <v>560</v>
      </c>
      <c r="G148">
        <v>10827</v>
      </c>
      <c r="H148" t="s">
        <v>10</v>
      </c>
    </row>
    <row r="149" spans="1:8" x14ac:dyDescent="0.25">
      <c r="A149" t="str">
        <f t="shared" si="2"/>
        <v>Microsoft.Network_NetworkWatcherListResult</v>
      </c>
      <c r="B149" t="s">
        <v>1174</v>
      </c>
      <c r="C149">
        <v>3612</v>
      </c>
      <c r="D149" t="s">
        <v>561</v>
      </c>
      <c r="G149">
        <v>10827</v>
      </c>
      <c r="H149" t="s">
        <v>10</v>
      </c>
    </row>
    <row r="150" spans="1:8" x14ac:dyDescent="0.25">
      <c r="A150" t="str">
        <f t="shared" si="2"/>
        <v>Microsoft.Network_FlowLogListResult</v>
      </c>
      <c r="B150" t="s">
        <v>1174</v>
      </c>
      <c r="C150">
        <v>3641</v>
      </c>
      <c r="D150" t="s">
        <v>562</v>
      </c>
      <c r="G150">
        <v>10827</v>
      </c>
      <c r="H150" t="s">
        <v>10</v>
      </c>
    </row>
    <row r="151" spans="1:8" x14ac:dyDescent="0.25">
      <c r="A151" t="str">
        <f t="shared" si="2"/>
        <v>Microsoft.Network_PrivateLinkServiceListResult</v>
      </c>
      <c r="B151" t="s">
        <v>1174</v>
      </c>
      <c r="C151">
        <v>3712</v>
      </c>
      <c r="D151" t="s">
        <v>563</v>
      </c>
      <c r="G151">
        <v>10827</v>
      </c>
      <c r="H151" t="s">
        <v>10</v>
      </c>
    </row>
    <row r="152" spans="1:8" x14ac:dyDescent="0.25">
      <c r="A152" t="str">
        <f t="shared" si="2"/>
        <v>Microsoft.Network_PrivateEndpointConnectionListResult</v>
      </c>
      <c r="B152" t="s">
        <v>1174</v>
      </c>
      <c r="C152">
        <v>3713</v>
      </c>
      <c r="D152" t="s">
        <v>485</v>
      </c>
      <c r="G152">
        <v>10827</v>
      </c>
      <c r="H152" t="s">
        <v>10</v>
      </c>
    </row>
    <row r="153" spans="1:8" x14ac:dyDescent="0.25">
      <c r="A153" t="str">
        <f t="shared" si="2"/>
        <v>Microsoft.Network_BastionHostListResult</v>
      </c>
      <c r="B153" t="s">
        <v>1174</v>
      </c>
      <c r="C153">
        <v>3723</v>
      </c>
      <c r="D153" t="s">
        <v>564</v>
      </c>
      <c r="G153">
        <v>10827</v>
      </c>
      <c r="H153" t="s">
        <v>10</v>
      </c>
    </row>
    <row r="154" spans="1:8" x14ac:dyDescent="0.25">
      <c r="A154" t="str">
        <f t="shared" si="2"/>
        <v>Microsoft.Network_BastionShareableLinkListResult</v>
      </c>
      <c r="B154" t="s">
        <v>1174</v>
      </c>
      <c r="C154">
        <v>3726</v>
      </c>
      <c r="D154" t="s">
        <v>565</v>
      </c>
      <c r="G154">
        <v>10827</v>
      </c>
      <c r="H154" t="s">
        <v>10</v>
      </c>
    </row>
    <row r="155" spans="1:8" x14ac:dyDescent="0.25">
      <c r="A155" t="str">
        <f t="shared" si="2"/>
        <v>Microsoft.Network_BastionActiveSessionListResult</v>
      </c>
      <c r="B155" t="s">
        <v>1174</v>
      </c>
      <c r="C155">
        <v>3728</v>
      </c>
      <c r="D155" t="s">
        <v>566</v>
      </c>
      <c r="G155">
        <v>10827</v>
      </c>
      <c r="H155" t="s">
        <v>10</v>
      </c>
    </row>
    <row r="156" spans="1:8" x14ac:dyDescent="0.25">
      <c r="A156" t="str">
        <f t="shared" si="2"/>
        <v>Microsoft.Network_RouteFilterListResult</v>
      </c>
      <c r="B156" t="s">
        <v>1174</v>
      </c>
      <c r="C156">
        <v>3739</v>
      </c>
      <c r="D156" t="s">
        <v>567</v>
      </c>
      <c r="G156">
        <v>10827</v>
      </c>
      <c r="H156" t="s">
        <v>10</v>
      </c>
    </row>
    <row r="157" spans="1:8" x14ac:dyDescent="0.25">
      <c r="A157" t="str">
        <f t="shared" si="2"/>
        <v>Microsoft.Network_RouteFilterRuleListResult</v>
      </c>
      <c r="B157" t="s">
        <v>1174</v>
      </c>
      <c r="C157">
        <v>3740</v>
      </c>
      <c r="D157" t="s">
        <v>568</v>
      </c>
      <c r="G157">
        <v>10827</v>
      </c>
      <c r="H157" t="s">
        <v>10</v>
      </c>
    </row>
    <row r="158" spans="1:8" x14ac:dyDescent="0.25">
      <c r="A158" t="str">
        <f t="shared" si="2"/>
        <v>Microsoft.Network_ProfileListResult</v>
      </c>
      <c r="B158" t="s">
        <v>1174</v>
      </c>
      <c r="C158">
        <v>3756</v>
      </c>
      <c r="D158" t="s">
        <v>569</v>
      </c>
      <c r="G158">
        <v>10827</v>
      </c>
      <c r="H158" t="s">
        <v>10</v>
      </c>
    </row>
    <row r="159" spans="1:8" x14ac:dyDescent="0.25">
      <c r="A159" t="str">
        <f t="shared" si="2"/>
        <v>Microsoft.Network_RecordSetListResult</v>
      </c>
      <c r="B159" t="s">
        <v>1174</v>
      </c>
      <c r="C159">
        <v>3780</v>
      </c>
      <c r="D159" t="s">
        <v>498</v>
      </c>
      <c r="G159">
        <v>10827</v>
      </c>
      <c r="H159" t="s">
        <v>10</v>
      </c>
    </row>
    <row r="160" spans="1:8" x14ac:dyDescent="0.25">
      <c r="A160" t="str">
        <f t="shared" si="2"/>
        <v>Microsoft.Network_ZoneListResult</v>
      </c>
      <c r="B160" t="s">
        <v>1174</v>
      </c>
      <c r="C160">
        <v>3784</v>
      </c>
      <c r="D160" t="s">
        <v>570</v>
      </c>
      <c r="G160">
        <v>10827</v>
      </c>
      <c r="H160" t="s">
        <v>10</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80C6F-E8DB-449C-8111-D63EFF10FF6B}">
  <sheetPr>
    <tabColor rgb="FFFF0000"/>
  </sheetPr>
  <dimension ref="A1:H218"/>
  <sheetViews>
    <sheetView workbookViewId="0">
      <selection activeCell="B1" sqref="B1:B1048576"/>
    </sheetView>
  </sheetViews>
  <sheetFormatPr defaultRowHeight="15.75" x14ac:dyDescent="0.25"/>
  <cols>
    <col min="1" max="1" width="67.375" bestFit="1" customWidth="1"/>
    <col min="2" max="2" width="13.375" bestFit="1" customWidth="1"/>
    <col min="3" max="3" width="7.375" bestFit="1" customWidth="1"/>
    <col min="4" max="4" width="54.625" bestFit="1" customWidth="1"/>
    <col min="5" max="5" width="8.625" bestFit="1" customWidth="1"/>
    <col min="6" max="6" width="46.125" bestFit="1" customWidth="1"/>
    <col min="7" max="7" width="9.125" bestFit="1" customWidth="1"/>
    <col min="8" max="8" width="23.75" bestFit="1" customWidth="1"/>
  </cols>
  <sheetData>
    <row r="1" spans="1:8" x14ac:dyDescent="0.25">
      <c r="A1" t="s">
        <v>1175</v>
      </c>
      <c r="B1" t="s">
        <v>1</v>
      </c>
      <c r="C1" t="s">
        <v>2</v>
      </c>
      <c r="D1" t="s">
        <v>3</v>
      </c>
      <c r="E1" t="s">
        <v>4</v>
      </c>
      <c r="F1" t="s">
        <v>5</v>
      </c>
      <c r="G1" t="s">
        <v>6</v>
      </c>
      <c r="H1" t="s">
        <v>7</v>
      </c>
    </row>
    <row r="2" spans="1:8" x14ac:dyDescent="0.25">
      <c r="A2" t="str">
        <f t="shared" ref="A2:A9" si="0">_xlfn.CONCAT(H2,"_",D2)</f>
        <v>Microsoft.Network_ExpressRouteCircuitSku</v>
      </c>
      <c r="B2" t="s">
        <v>1167</v>
      </c>
      <c r="C2">
        <v>3001</v>
      </c>
      <c r="D2" t="s">
        <v>8</v>
      </c>
      <c r="E2">
        <v>3004</v>
      </c>
      <c r="F2" t="s">
        <v>9</v>
      </c>
      <c r="G2">
        <v>10827</v>
      </c>
      <c r="H2" t="s">
        <v>10</v>
      </c>
    </row>
    <row r="3" spans="1:8" x14ac:dyDescent="0.25">
      <c r="A3" t="str">
        <f t="shared" si="0"/>
        <v>Microsoft.Network_PublicIPAddressSku</v>
      </c>
      <c r="B3" t="s">
        <v>1167</v>
      </c>
      <c r="C3">
        <v>3043</v>
      </c>
      <c r="D3" t="s">
        <v>11</v>
      </c>
      <c r="E3">
        <v>3045</v>
      </c>
      <c r="F3" t="s">
        <v>12</v>
      </c>
      <c r="G3">
        <v>10827</v>
      </c>
      <c r="H3" t="s">
        <v>10</v>
      </c>
    </row>
    <row r="4" spans="1:8" x14ac:dyDescent="0.25">
      <c r="A4" t="str">
        <f t="shared" si="0"/>
        <v>Microsoft.Network_VirtualNetworkGatewaySku</v>
      </c>
      <c r="B4" t="s">
        <v>1167</v>
      </c>
      <c r="C4">
        <v>3061</v>
      </c>
      <c r="D4" t="s">
        <v>13</v>
      </c>
      <c r="E4">
        <v>3065</v>
      </c>
      <c r="F4" t="s">
        <v>14</v>
      </c>
      <c r="G4">
        <v>10827</v>
      </c>
      <c r="H4" t="s">
        <v>10</v>
      </c>
    </row>
    <row r="5" spans="1:8" x14ac:dyDescent="0.25">
      <c r="A5" t="str">
        <f t="shared" si="0"/>
        <v>Microsoft.Network_VirtualNetworkGatewayConnectionType</v>
      </c>
      <c r="B5" t="s">
        <v>1167</v>
      </c>
      <c r="C5">
        <v>3096</v>
      </c>
      <c r="D5" t="s">
        <v>15</v>
      </c>
      <c r="E5">
        <v>3073</v>
      </c>
      <c r="F5" t="s">
        <v>16</v>
      </c>
      <c r="G5">
        <v>10827</v>
      </c>
      <c r="H5" t="s">
        <v>10</v>
      </c>
    </row>
    <row r="6" spans="1:8" x14ac:dyDescent="0.25">
      <c r="A6" t="str">
        <f t="shared" si="0"/>
        <v>Microsoft.Network_ContainerNetworkInterfaceConfiguration</v>
      </c>
      <c r="B6" t="s">
        <v>1167</v>
      </c>
      <c r="C6">
        <v>3153</v>
      </c>
      <c r="D6" t="s">
        <v>17</v>
      </c>
      <c r="E6">
        <v>3151</v>
      </c>
      <c r="F6" t="s">
        <v>18</v>
      </c>
      <c r="G6">
        <v>10827</v>
      </c>
      <c r="H6" t="s">
        <v>10</v>
      </c>
    </row>
    <row r="7" spans="1:8" x14ac:dyDescent="0.25">
      <c r="A7" t="str">
        <f t="shared" si="0"/>
        <v>Microsoft.Network_IpAllocationType</v>
      </c>
      <c r="B7" t="s">
        <v>1167</v>
      </c>
      <c r="C7">
        <v>3162</v>
      </c>
      <c r="D7" t="s">
        <v>19</v>
      </c>
      <c r="E7">
        <v>3160</v>
      </c>
      <c r="F7" t="s">
        <v>20</v>
      </c>
      <c r="G7">
        <v>10827</v>
      </c>
      <c r="H7" t="s">
        <v>10</v>
      </c>
    </row>
    <row r="8" spans="1:8" x14ac:dyDescent="0.25">
      <c r="A8" t="str">
        <f t="shared" si="0"/>
        <v>Microsoft.Network_NatGatewaySku</v>
      </c>
      <c r="B8" t="s">
        <v>1167</v>
      </c>
      <c r="C8">
        <v>3168</v>
      </c>
      <c r="D8" t="s">
        <v>21</v>
      </c>
      <c r="E8">
        <v>3170</v>
      </c>
      <c r="F8" t="s">
        <v>22</v>
      </c>
      <c r="G8">
        <v>10827</v>
      </c>
      <c r="H8" t="s">
        <v>10</v>
      </c>
    </row>
    <row r="9" spans="1:8" x14ac:dyDescent="0.25">
      <c r="A9" t="str">
        <f t="shared" si="0"/>
        <v>Microsoft.Network_FirewallPolicySku</v>
      </c>
      <c r="B9" t="s">
        <v>1167</v>
      </c>
      <c r="C9">
        <v>3350</v>
      </c>
      <c r="D9" t="s">
        <v>23</v>
      </c>
      <c r="E9">
        <v>3316</v>
      </c>
      <c r="F9" t="s">
        <v>24</v>
      </c>
      <c r="G9">
        <v>10827</v>
      </c>
      <c r="H9" t="s">
        <v>10</v>
      </c>
    </row>
    <row r="10" spans="1:8" x14ac:dyDescent="0.25">
      <c r="A10" t="str">
        <f t="shared" ref="A10:A73" si="1">_xlfn.CONCAT(H10,"_",D10)</f>
        <v>Microsoft.Network_LoadBalancerSku</v>
      </c>
      <c r="B10" t="s">
        <v>1167</v>
      </c>
      <c r="C10">
        <v>3366</v>
      </c>
      <c r="D10" t="s">
        <v>25</v>
      </c>
      <c r="E10">
        <v>3384</v>
      </c>
      <c r="F10" t="s">
        <v>26</v>
      </c>
      <c r="G10">
        <v>10827</v>
      </c>
      <c r="H10" t="s">
        <v>10</v>
      </c>
    </row>
    <row r="11" spans="1:8" x14ac:dyDescent="0.25">
      <c r="A11" t="str">
        <f t="shared" si="1"/>
        <v>Microsoft.Network_PublicIPPrefixSku</v>
      </c>
      <c r="B11" t="s">
        <v>1167</v>
      </c>
      <c r="C11">
        <v>3416</v>
      </c>
      <c r="D11" t="s">
        <v>27</v>
      </c>
      <c r="E11">
        <v>3418</v>
      </c>
      <c r="F11" t="s">
        <v>28</v>
      </c>
      <c r="G11">
        <v>10827</v>
      </c>
      <c r="H11" t="s">
        <v>10</v>
      </c>
    </row>
    <row r="12" spans="1:8" x14ac:dyDescent="0.25">
      <c r="A12" t="str">
        <f t="shared" si="1"/>
        <v>Microsoft.Network_ApplicationGatewaySku</v>
      </c>
      <c r="B12" t="s">
        <v>1167</v>
      </c>
      <c r="C12">
        <v>3446</v>
      </c>
      <c r="D12" t="s">
        <v>29</v>
      </c>
      <c r="E12">
        <v>3499</v>
      </c>
      <c r="F12" t="s">
        <v>30</v>
      </c>
      <c r="G12">
        <v>10827</v>
      </c>
      <c r="H12" t="s">
        <v>10</v>
      </c>
    </row>
    <row r="13" spans="1:8" x14ac:dyDescent="0.25">
      <c r="A13" t="str">
        <f t="shared" si="1"/>
        <v>Microsoft.Network_PrivateEndpointProperties</v>
      </c>
      <c r="B13" t="s">
        <v>1167</v>
      </c>
      <c r="C13">
        <v>3547</v>
      </c>
      <c r="D13" t="s">
        <v>31</v>
      </c>
      <c r="E13">
        <v>3546</v>
      </c>
      <c r="F13" t="s">
        <v>32</v>
      </c>
      <c r="G13">
        <v>10827</v>
      </c>
      <c r="H13" t="s">
        <v>10</v>
      </c>
    </row>
    <row r="14" spans="1:8" x14ac:dyDescent="0.25">
      <c r="A14" t="str">
        <f t="shared" si="1"/>
        <v>Microsoft.Network_AzureFirewallSku</v>
      </c>
      <c r="B14" t="s">
        <v>1167</v>
      </c>
      <c r="C14">
        <v>3608</v>
      </c>
      <c r="D14" t="s">
        <v>33</v>
      </c>
      <c r="E14">
        <v>3588</v>
      </c>
      <c r="F14" t="s">
        <v>34</v>
      </c>
      <c r="G14">
        <v>10827</v>
      </c>
      <c r="H14" t="s">
        <v>10</v>
      </c>
    </row>
    <row r="15" spans="1:8" x14ac:dyDescent="0.25">
      <c r="A15" t="str">
        <f t="shared" si="1"/>
        <v>Microsoft.Maps_CreatorProperties</v>
      </c>
      <c r="B15" t="s">
        <v>1167</v>
      </c>
      <c r="C15">
        <v>209</v>
      </c>
      <c r="D15" t="s">
        <v>35</v>
      </c>
      <c r="E15">
        <v>191</v>
      </c>
      <c r="F15" t="s">
        <v>36</v>
      </c>
      <c r="G15">
        <v>10785</v>
      </c>
      <c r="H15" t="s">
        <v>37</v>
      </c>
    </row>
    <row r="16" spans="1:8" x14ac:dyDescent="0.25">
      <c r="A16" t="str">
        <f t="shared" si="1"/>
        <v>Microsoft.Maps_MapsAccountProperties</v>
      </c>
      <c r="B16" t="s">
        <v>1167</v>
      </c>
      <c r="C16">
        <v>208</v>
      </c>
      <c r="D16" t="s">
        <v>38</v>
      </c>
      <c r="E16">
        <v>192</v>
      </c>
      <c r="F16" t="s">
        <v>39</v>
      </c>
      <c r="G16">
        <v>10785</v>
      </c>
      <c r="H16" t="s">
        <v>37</v>
      </c>
    </row>
    <row r="17" spans="1:8" x14ac:dyDescent="0.25">
      <c r="A17" t="str">
        <f t="shared" si="1"/>
        <v>Microsoft.DBforPostgreSQL_DatabaseProperties</v>
      </c>
      <c r="B17" t="s">
        <v>1167</v>
      </c>
      <c r="C17">
        <v>282</v>
      </c>
      <c r="D17" t="s">
        <v>40</v>
      </c>
      <c r="E17">
        <v>283</v>
      </c>
      <c r="F17" t="s">
        <v>41</v>
      </c>
      <c r="G17">
        <v>10788</v>
      </c>
      <c r="H17" t="s">
        <v>42</v>
      </c>
    </row>
    <row r="18" spans="1:8" x14ac:dyDescent="0.25">
      <c r="A18" t="str">
        <f t="shared" si="1"/>
        <v>Microsoft.DBforPostgreSQL_ServerProperties</v>
      </c>
      <c r="B18" t="s">
        <v>1167</v>
      </c>
      <c r="C18">
        <v>299</v>
      </c>
      <c r="D18" t="s">
        <v>43</v>
      </c>
      <c r="E18">
        <v>300</v>
      </c>
      <c r="F18" t="s">
        <v>44</v>
      </c>
      <c r="G18">
        <v>10788</v>
      </c>
      <c r="H18" t="s">
        <v>42</v>
      </c>
    </row>
    <row r="19" spans="1:8" x14ac:dyDescent="0.25">
      <c r="A19" t="str">
        <f t="shared" si="1"/>
        <v>Microsoft.DBforPostgreSQL_FirewallRuleProperties</v>
      </c>
      <c r="B19" t="s">
        <v>1167</v>
      </c>
      <c r="C19">
        <v>310</v>
      </c>
      <c r="D19" t="s">
        <v>45</v>
      </c>
      <c r="E19">
        <v>311</v>
      </c>
      <c r="F19" t="s">
        <v>46</v>
      </c>
      <c r="G19">
        <v>10788</v>
      </c>
      <c r="H19" t="s">
        <v>42</v>
      </c>
    </row>
    <row r="20" spans="1:8" x14ac:dyDescent="0.25">
      <c r="A20" t="str">
        <f t="shared" si="1"/>
        <v>Microsoft.DBforPostgreSQL_ConfigurationProperties</v>
      </c>
      <c r="B20" t="s">
        <v>1167</v>
      </c>
      <c r="C20">
        <v>313</v>
      </c>
      <c r="D20" t="s">
        <v>47</v>
      </c>
      <c r="E20">
        <v>314</v>
      </c>
      <c r="F20" t="s">
        <v>48</v>
      </c>
      <c r="G20">
        <v>10788</v>
      </c>
      <c r="H20" t="s">
        <v>42</v>
      </c>
    </row>
    <row r="21" spans="1:8" x14ac:dyDescent="0.25">
      <c r="A21" t="str">
        <f t="shared" si="1"/>
        <v>Microsoft.ServiceBus_SBNamespaceProperties</v>
      </c>
      <c r="B21" t="s">
        <v>1167</v>
      </c>
      <c r="C21">
        <v>402</v>
      </c>
      <c r="D21" t="s">
        <v>49</v>
      </c>
      <c r="E21">
        <v>400</v>
      </c>
      <c r="F21" t="s">
        <v>50</v>
      </c>
      <c r="G21">
        <v>10790</v>
      </c>
      <c r="H21" t="s">
        <v>51</v>
      </c>
    </row>
    <row r="22" spans="1:8" x14ac:dyDescent="0.25">
      <c r="A22" t="str">
        <f t="shared" si="1"/>
        <v>Microsoft.ServiceBus_SBSubscriptionProperties</v>
      </c>
      <c r="B22" t="s">
        <v>1167</v>
      </c>
      <c r="C22">
        <v>406</v>
      </c>
      <c r="D22" t="s">
        <v>52</v>
      </c>
      <c r="E22">
        <v>405</v>
      </c>
      <c r="F22" t="s">
        <v>53</v>
      </c>
      <c r="G22">
        <v>10790</v>
      </c>
      <c r="H22" t="s">
        <v>51</v>
      </c>
    </row>
    <row r="23" spans="1:8" x14ac:dyDescent="0.25">
      <c r="A23" t="str">
        <f t="shared" si="1"/>
        <v>Microsoft.ServiceBus_SBQueueProperties</v>
      </c>
      <c r="B23" t="s">
        <v>1167</v>
      </c>
      <c r="C23">
        <v>409</v>
      </c>
      <c r="D23" t="s">
        <v>54</v>
      </c>
      <c r="E23">
        <v>408</v>
      </c>
      <c r="F23" t="s">
        <v>55</v>
      </c>
      <c r="G23">
        <v>10790</v>
      </c>
      <c r="H23" t="s">
        <v>51</v>
      </c>
    </row>
    <row r="24" spans="1:8" x14ac:dyDescent="0.25">
      <c r="A24" t="str">
        <f t="shared" si="1"/>
        <v>Microsoft.ServiceBus_SBTopicProperties</v>
      </c>
      <c r="B24" t="s">
        <v>1167</v>
      </c>
      <c r="C24">
        <v>430</v>
      </c>
      <c r="D24" t="s">
        <v>56</v>
      </c>
      <c r="E24">
        <v>429</v>
      </c>
      <c r="F24" t="s">
        <v>57</v>
      </c>
      <c r="G24">
        <v>10790</v>
      </c>
      <c r="H24" t="s">
        <v>51</v>
      </c>
    </row>
    <row r="25" spans="1:8" x14ac:dyDescent="0.25">
      <c r="A25" t="str">
        <f t="shared" si="1"/>
        <v>Microsoft.Insights_ActionGroupPatchBody</v>
      </c>
      <c r="B25" t="s">
        <v>1167</v>
      </c>
      <c r="C25">
        <v>1212</v>
      </c>
      <c r="D25" t="s">
        <v>58</v>
      </c>
      <c r="E25">
        <v>1213</v>
      </c>
      <c r="F25" t="s">
        <v>59</v>
      </c>
      <c r="G25">
        <v>10800</v>
      </c>
      <c r="H25" t="s">
        <v>60</v>
      </c>
    </row>
    <row r="26" spans="1:8" x14ac:dyDescent="0.25">
      <c r="A26" t="str">
        <f t="shared" si="1"/>
        <v>Microsoft.ManagedServices_RegistrationDefinitionProperties</v>
      </c>
      <c r="B26" t="s">
        <v>1167</v>
      </c>
      <c r="C26">
        <v>1304</v>
      </c>
      <c r="D26" t="s">
        <v>61</v>
      </c>
      <c r="E26">
        <v>1303</v>
      </c>
      <c r="F26" t="s">
        <v>62</v>
      </c>
      <c r="G26">
        <v>10802</v>
      </c>
      <c r="H26" t="s">
        <v>63</v>
      </c>
    </row>
    <row r="27" spans="1:8" x14ac:dyDescent="0.25">
      <c r="A27" t="str">
        <f t="shared" si="1"/>
        <v>Microsoft.ManagedServices_RegistrationAssignmentProperties</v>
      </c>
      <c r="B27" t="s">
        <v>1167</v>
      </c>
      <c r="C27">
        <v>1307</v>
      </c>
      <c r="D27" t="s">
        <v>64</v>
      </c>
      <c r="E27">
        <v>1306</v>
      </c>
      <c r="F27" t="s">
        <v>65</v>
      </c>
      <c r="G27">
        <v>10802</v>
      </c>
      <c r="H27" t="s">
        <v>63</v>
      </c>
    </row>
    <row r="28" spans="1:8" x14ac:dyDescent="0.25">
      <c r="A28" t="str">
        <f t="shared" si="1"/>
        <v>Microsoft.ManagedServices_MarketplaceRegistrationDefinitionProperties</v>
      </c>
      <c r="B28" t="s">
        <v>1167</v>
      </c>
      <c r="C28">
        <v>1310</v>
      </c>
      <c r="D28" t="s">
        <v>66</v>
      </c>
      <c r="E28">
        <v>1309</v>
      </c>
      <c r="F28" t="s">
        <v>67</v>
      </c>
      <c r="G28">
        <v>10802</v>
      </c>
      <c r="H28" t="s">
        <v>63</v>
      </c>
    </row>
    <row r="29" spans="1:8" x14ac:dyDescent="0.25">
      <c r="A29" t="str">
        <f t="shared" si="1"/>
        <v>Microsoft.DigitalTwins_DigitalTwinsEndpointResourceProperties</v>
      </c>
      <c r="B29" t="s">
        <v>1167</v>
      </c>
      <c r="C29">
        <v>1531</v>
      </c>
      <c r="D29" t="s">
        <v>68</v>
      </c>
      <c r="E29">
        <v>1530</v>
      </c>
      <c r="F29" t="s">
        <v>69</v>
      </c>
      <c r="G29">
        <v>10806</v>
      </c>
      <c r="H29" t="s">
        <v>70</v>
      </c>
    </row>
    <row r="30" spans="1:8" x14ac:dyDescent="0.25">
      <c r="A30" t="str">
        <f t="shared" si="1"/>
        <v>Microsoft.DocumentDB_MetricName</v>
      </c>
      <c r="B30" t="s">
        <v>1167</v>
      </c>
      <c r="C30">
        <v>1793</v>
      </c>
      <c r="D30" t="s">
        <v>71</v>
      </c>
      <c r="E30">
        <v>1792</v>
      </c>
      <c r="F30" t="s">
        <v>72</v>
      </c>
      <c r="G30">
        <v>10809</v>
      </c>
      <c r="H30" t="s">
        <v>73</v>
      </c>
    </row>
    <row r="31" spans="1:8" x14ac:dyDescent="0.25">
      <c r="A31" t="str">
        <f t="shared" si="1"/>
        <v>Microsoft.DocumentDB_BackupPolicyType</v>
      </c>
      <c r="B31" t="s">
        <v>1167</v>
      </c>
      <c r="C31">
        <v>1811</v>
      </c>
      <c r="D31" t="s">
        <v>74</v>
      </c>
      <c r="E31">
        <v>1810</v>
      </c>
      <c r="F31" t="s">
        <v>75</v>
      </c>
      <c r="G31">
        <v>10809</v>
      </c>
      <c r="H31" t="s">
        <v>73</v>
      </c>
    </row>
    <row r="32" spans="1:8" x14ac:dyDescent="0.25">
      <c r="A32" t="str">
        <f t="shared" si="1"/>
        <v>Microsoft.DocumentDB_NotebookWorkspaceProperties</v>
      </c>
      <c r="B32" t="s">
        <v>1167</v>
      </c>
      <c r="C32">
        <v>1824</v>
      </c>
      <c r="D32" t="s">
        <v>76</v>
      </c>
      <c r="E32">
        <v>1823</v>
      </c>
      <c r="F32" t="s">
        <v>77</v>
      </c>
      <c r="G32">
        <v>10809</v>
      </c>
      <c r="H32" t="s">
        <v>73</v>
      </c>
    </row>
    <row r="33" spans="1:8" x14ac:dyDescent="0.25">
      <c r="A33" t="str">
        <f t="shared" si="1"/>
        <v>Microsoft.DocumentDB_PrivateEndpointConnectionProperties</v>
      </c>
      <c r="B33" t="s">
        <v>1167</v>
      </c>
      <c r="C33">
        <v>1828</v>
      </c>
      <c r="D33" t="s">
        <v>78</v>
      </c>
      <c r="E33">
        <v>1827</v>
      </c>
      <c r="F33" t="s">
        <v>79</v>
      </c>
      <c r="G33">
        <v>10809</v>
      </c>
      <c r="H33" t="s">
        <v>73</v>
      </c>
    </row>
    <row r="34" spans="1:8" x14ac:dyDescent="0.25">
      <c r="A34" t="str">
        <f t="shared" si="1"/>
        <v>Microsoft.DocumentDB_PrivateLinkResourceProperties</v>
      </c>
      <c r="B34" t="s">
        <v>1167</v>
      </c>
      <c r="C34">
        <v>1833</v>
      </c>
      <c r="D34" t="s">
        <v>80</v>
      </c>
      <c r="E34">
        <v>1832</v>
      </c>
      <c r="F34" t="s">
        <v>81</v>
      </c>
      <c r="G34">
        <v>10809</v>
      </c>
      <c r="H34" t="s">
        <v>73</v>
      </c>
    </row>
    <row r="35" spans="1:8" x14ac:dyDescent="0.25">
      <c r="A35" t="str">
        <f t="shared" si="1"/>
        <v>Microsoft.Elastic_MonitoringTagRulesProperties</v>
      </c>
      <c r="B35" t="s">
        <v>1167</v>
      </c>
      <c r="C35">
        <v>1903</v>
      </c>
      <c r="D35" t="s">
        <v>82</v>
      </c>
      <c r="E35">
        <v>1904</v>
      </c>
      <c r="F35" t="s">
        <v>83</v>
      </c>
      <c r="G35">
        <v>10811</v>
      </c>
      <c r="H35" t="s">
        <v>84</v>
      </c>
    </row>
    <row r="36" spans="1:8" x14ac:dyDescent="0.25">
      <c r="A36" t="str">
        <f t="shared" si="1"/>
        <v>Microsoft.AnalysisServices_ResourceSku</v>
      </c>
      <c r="B36" t="s">
        <v>1167</v>
      </c>
      <c r="C36">
        <v>1923</v>
      </c>
      <c r="D36" t="s">
        <v>85</v>
      </c>
      <c r="E36">
        <v>1918</v>
      </c>
      <c r="F36" t="s">
        <v>86</v>
      </c>
      <c r="G36">
        <v>10812</v>
      </c>
      <c r="H36" t="s">
        <v>87</v>
      </c>
    </row>
    <row r="37" spans="1:8" x14ac:dyDescent="0.25">
      <c r="A37" t="str">
        <f t="shared" si="1"/>
        <v>Microsoft.AnalysisServices_AnalysisServicesServerProperties</v>
      </c>
      <c r="B37" t="s">
        <v>1167</v>
      </c>
      <c r="C37">
        <v>1922</v>
      </c>
      <c r="D37" t="s">
        <v>88</v>
      </c>
      <c r="E37">
        <v>1919</v>
      </c>
      <c r="F37" t="s">
        <v>89</v>
      </c>
      <c r="G37">
        <v>10812</v>
      </c>
      <c r="H37" t="s">
        <v>87</v>
      </c>
    </row>
    <row r="38" spans="1:8" x14ac:dyDescent="0.25">
      <c r="A38" t="str">
        <f t="shared" si="1"/>
        <v>Microsoft.KeyVault_CloudErrorBody</v>
      </c>
      <c r="B38" t="s">
        <v>1167</v>
      </c>
      <c r="C38">
        <v>1942</v>
      </c>
      <c r="D38" t="s">
        <v>90</v>
      </c>
      <c r="E38">
        <v>1941</v>
      </c>
      <c r="F38" t="s">
        <v>91</v>
      </c>
      <c r="G38">
        <v>10813</v>
      </c>
      <c r="H38" t="s">
        <v>92</v>
      </c>
    </row>
    <row r="39" spans="1:8" x14ac:dyDescent="0.25">
      <c r="A39" t="str">
        <f t="shared" si="1"/>
        <v>Microsoft.KeyVault_VaultProperties</v>
      </c>
      <c r="B39" t="s">
        <v>1167</v>
      </c>
      <c r="C39">
        <v>1946</v>
      </c>
      <c r="D39" t="s">
        <v>93</v>
      </c>
      <c r="E39">
        <v>1953</v>
      </c>
      <c r="F39" t="s">
        <v>94</v>
      </c>
      <c r="G39">
        <v>10813</v>
      </c>
      <c r="H39" t="s">
        <v>92</v>
      </c>
    </row>
    <row r="40" spans="1:8" x14ac:dyDescent="0.25">
      <c r="A40" t="str">
        <f t="shared" si="1"/>
        <v>Microsoft.KeyVault_DeletedVaultProperties</v>
      </c>
      <c r="B40" t="s">
        <v>1167</v>
      </c>
      <c r="C40">
        <v>1949</v>
      </c>
      <c r="D40" t="s">
        <v>95</v>
      </c>
      <c r="E40">
        <v>1954</v>
      </c>
      <c r="F40" t="s">
        <v>96</v>
      </c>
      <c r="G40">
        <v>10813</v>
      </c>
      <c r="H40" t="s">
        <v>92</v>
      </c>
    </row>
    <row r="41" spans="1:8" x14ac:dyDescent="0.25">
      <c r="A41" t="str">
        <f t="shared" si="1"/>
        <v>Microsoft.KeyVault_PrivateEndpointConnectionProperties</v>
      </c>
      <c r="B41" t="s">
        <v>1167</v>
      </c>
      <c r="C41">
        <v>1966</v>
      </c>
      <c r="D41" t="s">
        <v>78</v>
      </c>
      <c r="E41">
        <v>1967</v>
      </c>
      <c r="F41" t="s">
        <v>32</v>
      </c>
      <c r="G41">
        <v>10813</v>
      </c>
      <c r="H41" t="s">
        <v>92</v>
      </c>
    </row>
    <row r="42" spans="1:8" x14ac:dyDescent="0.25">
      <c r="A42" t="str">
        <f t="shared" si="1"/>
        <v>Microsoft.KeyVault_PrivateLinkResourceProperties</v>
      </c>
      <c r="B42" t="s">
        <v>1167</v>
      </c>
      <c r="C42">
        <v>1973</v>
      </c>
      <c r="D42" t="s">
        <v>80</v>
      </c>
      <c r="E42">
        <v>1972</v>
      </c>
      <c r="F42" t="s">
        <v>81</v>
      </c>
      <c r="G42">
        <v>10813</v>
      </c>
      <c r="H42" t="s">
        <v>92</v>
      </c>
    </row>
    <row r="43" spans="1:8" x14ac:dyDescent="0.25">
      <c r="A43" t="str">
        <f t="shared" si="1"/>
        <v>Microsoft.KeyVault_OperationProperties</v>
      </c>
      <c r="B43" t="s">
        <v>1167</v>
      </c>
      <c r="C43">
        <v>1976</v>
      </c>
      <c r="D43" t="s">
        <v>97</v>
      </c>
      <c r="E43">
        <v>1975</v>
      </c>
      <c r="F43" t="s">
        <v>98</v>
      </c>
      <c r="G43">
        <v>10813</v>
      </c>
      <c r="H43" t="s">
        <v>92</v>
      </c>
    </row>
    <row r="44" spans="1:8" x14ac:dyDescent="0.25">
      <c r="A44" t="str">
        <f t="shared" si="1"/>
        <v>Microsoft.KeyVault_CloudErrorBody</v>
      </c>
      <c r="B44" t="s">
        <v>1167</v>
      </c>
      <c r="C44">
        <v>1982</v>
      </c>
      <c r="D44" t="s">
        <v>90</v>
      </c>
      <c r="E44">
        <v>1981</v>
      </c>
      <c r="F44" t="s">
        <v>91</v>
      </c>
      <c r="G44">
        <v>10813</v>
      </c>
      <c r="H44" t="s">
        <v>92</v>
      </c>
    </row>
    <row r="45" spans="1:8" x14ac:dyDescent="0.25">
      <c r="A45" t="str">
        <f t="shared" si="1"/>
        <v>Microsoft.KeyVault_CloudErrorBody</v>
      </c>
      <c r="B45" t="s">
        <v>1167</v>
      </c>
      <c r="C45">
        <v>1984</v>
      </c>
      <c r="D45" t="s">
        <v>90</v>
      </c>
      <c r="E45">
        <v>1983</v>
      </c>
      <c r="F45" t="s">
        <v>91</v>
      </c>
      <c r="G45">
        <v>10813</v>
      </c>
      <c r="H45" t="s">
        <v>92</v>
      </c>
    </row>
    <row r="46" spans="1:8" x14ac:dyDescent="0.25">
      <c r="A46" t="str">
        <f t="shared" si="1"/>
        <v>Microsoft.KeyVault_SecretProperties</v>
      </c>
      <c r="B46" t="s">
        <v>1167</v>
      </c>
      <c r="C46">
        <v>1986</v>
      </c>
      <c r="D46" t="s">
        <v>99</v>
      </c>
      <c r="E46">
        <v>1991</v>
      </c>
      <c r="F46" t="s">
        <v>100</v>
      </c>
      <c r="G46">
        <v>10813</v>
      </c>
      <c r="H46" t="s">
        <v>92</v>
      </c>
    </row>
    <row r="47" spans="1:8" x14ac:dyDescent="0.25">
      <c r="A47" t="str">
        <f t="shared" si="1"/>
        <v>Microsoft.KeyVault_CloudErrorBody</v>
      </c>
      <c r="B47" t="s">
        <v>1167</v>
      </c>
      <c r="C47">
        <v>1994</v>
      </c>
      <c r="D47" t="s">
        <v>90</v>
      </c>
      <c r="E47">
        <v>1993</v>
      </c>
      <c r="F47" t="s">
        <v>91</v>
      </c>
      <c r="G47">
        <v>10813</v>
      </c>
      <c r="H47" t="s">
        <v>92</v>
      </c>
    </row>
    <row r="48" spans="1:8" x14ac:dyDescent="0.25">
      <c r="A48" t="str">
        <f t="shared" si="1"/>
        <v>Microsoft.KeyVault_KeyProperties</v>
      </c>
      <c r="B48" t="s">
        <v>1167</v>
      </c>
      <c r="C48">
        <v>1996</v>
      </c>
      <c r="D48" t="s">
        <v>101</v>
      </c>
      <c r="E48">
        <v>1999</v>
      </c>
      <c r="F48" t="s">
        <v>0</v>
      </c>
      <c r="G48">
        <v>10813</v>
      </c>
      <c r="H48" t="s">
        <v>92</v>
      </c>
    </row>
    <row r="49" spans="1:8" x14ac:dyDescent="0.25">
      <c r="A49" t="str">
        <f t="shared" si="1"/>
        <v>Microsoft.Web_CsmOperationDescriptionProperties</v>
      </c>
      <c r="B49" t="s">
        <v>1167</v>
      </c>
      <c r="C49">
        <v>2493</v>
      </c>
      <c r="D49" t="s">
        <v>102</v>
      </c>
      <c r="E49">
        <v>2492</v>
      </c>
      <c r="F49" t="s">
        <v>103</v>
      </c>
      <c r="G49">
        <v>10820</v>
      </c>
      <c r="H49" t="s">
        <v>104</v>
      </c>
    </row>
    <row r="50" spans="1:8" x14ac:dyDescent="0.25">
      <c r="A50" t="str">
        <f t="shared" si="1"/>
        <v>Microsoft.Web_PrivateLinkResourceProperties</v>
      </c>
      <c r="B50" t="s">
        <v>1167</v>
      </c>
      <c r="C50">
        <v>2532</v>
      </c>
      <c r="D50" t="s">
        <v>80</v>
      </c>
      <c r="E50">
        <v>2531</v>
      </c>
      <c r="F50" t="s">
        <v>81</v>
      </c>
      <c r="G50">
        <v>10820</v>
      </c>
      <c r="H50" t="s">
        <v>104</v>
      </c>
    </row>
    <row r="51" spans="1:8" x14ac:dyDescent="0.25">
      <c r="A51" t="str">
        <f t="shared" si="1"/>
        <v>Microsoft.PowerBI_PrivateEndpointConnectionProperties</v>
      </c>
      <c r="B51" t="s">
        <v>1167</v>
      </c>
      <c r="C51">
        <v>2889</v>
      </c>
      <c r="D51" t="s">
        <v>78</v>
      </c>
      <c r="E51">
        <v>2891</v>
      </c>
      <c r="F51" t="s">
        <v>32</v>
      </c>
      <c r="G51">
        <v>10826</v>
      </c>
      <c r="H51" t="s">
        <v>105</v>
      </c>
    </row>
    <row r="52" spans="1:8" x14ac:dyDescent="0.25">
      <c r="A52" t="str">
        <f t="shared" si="1"/>
        <v>Microsoft.PowerBI_PrivateLinkResourceProperties</v>
      </c>
      <c r="B52" t="s">
        <v>1167</v>
      </c>
      <c r="C52">
        <v>2894</v>
      </c>
      <c r="D52" t="s">
        <v>80</v>
      </c>
      <c r="E52">
        <v>2893</v>
      </c>
      <c r="F52" t="s">
        <v>81</v>
      </c>
      <c r="G52">
        <v>10826</v>
      </c>
      <c r="H52" t="s">
        <v>105</v>
      </c>
    </row>
    <row r="53" spans="1:8" x14ac:dyDescent="0.25">
      <c r="A53" t="str">
        <f t="shared" si="1"/>
        <v>Microsoft.Network_WebApplicationFirewallPolicyProperties</v>
      </c>
      <c r="B53" t="s">
        <v>1167</v>
      </c>
      <c r="C53">
        <v>2897</v>
      </c>
      <c r="D53" t="s">
        <v>106</v>
      </c>
      <c r="E53">
        <v>2896</v>
      </c>
      <c r="F53" t="s">
        <v>107</v>
      </c>
      <c r="G53">
        <v>10827</v>
      </c>
      <c r="H53" t="s">
        <v>10</v>
      </c>
    </row>
    <row r="54" spans="1:8" x14ac:dyDescent="0.25">
      <c r="A54" t="str">
        <f t="shared" si="1"/>
        <v>Microsoft.Network_ManagedRuleSetDefinitionProperties</v>
      </c>
      <c r="B54" t="s">
        <v>1167</v>
      </c>
      <c r="C54">
        <v>2911</v>
      </c>
      <c r="D54" t="s">
        <v>108</v>
      </c>
      <c r="E54">
        <v>2910</v>
      </c>
      <c r="F54" t="s">
        <v>109</v>
      </c>
      <c r="G54">
        <v>10827</v>
      </c>
      <c r="H54" t="s">
        <v>10</v>
      </c>
    </row>
    <row r="55" spans="1:8" x14ac:dyDescent="0.25">
      <c r="A55" t="str">
        <f t="shared" si="1"/>
        <v>Microsoft.Network_PrivateZoneProperties</v>
      </c>
      <c r="B55" t="s">
        <v>1167</v>
      </c>
      <c r="C55">
        <v>2928</v>
      </c>
      <c r="D55" t="s">
        <v>110</v>
      </c>
      <c r="E55">
        <v>2929</v>
      </c>
      <c r="F55" t="s">
        <v>111</v>
      </c>
      <c r="G55">
        <v>10827</v>
      </c>
      <c r="H55" t="s">
        <v>10</v>
      </c>
    </row>
    <row r="56" spans="1:8" x14ac:dyDescent="0.25">
      <c r="A56" t="str">
        <f t="shared" si="1"/>
        <v>Microsoft.Network_VirtualNetworkLinkProperties</v>
      </c>
      <c r="B56" t="s">
        <v>1167</v>
      </c>
      <c r="C56">
        <v>2931</v>
      </c>
      <c r="D56" t="s">
        <v>112</v>
      </c>
      <c r="E56">
        <v>2932</v>
      </c>
      <c r="F56" t="s">
        <v>113</v>
      </c>
      <c r="G56">
        <v>10827</v>
      </c>
      <c r="H56" t="s">
        <v>10</v>
      </c>
    </row>
    <row r="57" spans="1:8" x14ac:dyDescent="0.25">
      <c r="A57" t="str">
        <f t="shared" si="1"/>
        <v>Microsoft.Network_RecordSetProperties</v>
      </c>
      <c r="B57" t="s">
        <v>1167</v>
      </c>
      <c r="C57">
        <v>2942</v>
      </c>
      <c r="D57" t="s">
        <v>1168</v>
      </c>
      <c r="E57">
        <v>2943</v>
      </c>
      <c r="F57" t="s">
        <v>497</v>
      </c>
      <c r="G57">
        <v>10827</v>
      </c>
      <c r="H57" t="s">
        <v>10</v>
      </c>
    </row>
    <row r="58" spans="1:8" x14ac:dyDescent="0.25">
      <c r="A58" t="str">
        <f t="shared" si="1"/>
        <v>Microsoft.Network_CloudErrorBody</v>
      </c>
      <c r="B58" t="s">
        <v>1167</v>
      </c>
      <c r="C58">
        <v>2950</v>
      </c>
      <c r="D58" t="s">
        <v>90</v>
      </c>
      <c r="E58">
        <v>2949</v>
      </c>
      <c r="F58" t="s">
        <v>91</v>
      </c>
      <c r="G58">
        <v>10827</v>
      </c>
      <c r="H58" t="s">
        <v>10</v>
      </c>
    </row>
    <row r="59" spans="1:8" x14ac:dyDescent="0.25">
      <c r="A59" t="str">
        <f t="shared" si="1"/>
        <v>Microsoft.Network_NetworkInterfaceTapConfigurationPropertiesFormat</v>
      </c>
      <c r="B59" t="s">
        <v>1167</v>
      </c>
      <c r="C59">
        <v>2952</v>
      </c>
      <c r="D59" t="s">
        <v>114</v>
      </c>
      <c r="E59">
        <v>2951</v>
      </c>
      <c r="F59" t="s">
        <v>115</v>
      </c>
      <c r="G59">
        <v>10827</v>
      </c>
      <c r="H59" t="s">
        <v>10</v>
      </c>
    </row>
    <row r="60" spans="1:8" x14ac:dyDescent="0.25">
      <c r="A60" t="str">
        <f t="shared" si="1"/>
        <v>Microsoft.Network_NetworkInterfaceIPConfigurationPropertiesFormat</v>
      </c>
      <c r="B60" t="s">
        <v>1167</v>
      </c>
      <c r="C60">
        <v>2953</v>
      </c>
      <c r="D60" t="s">
        <v>116</v>
      </c>
      <c r="E60">
        <v>2955</v>
      </c>
      <c r="F60" t="s">
        <v>117</v>
      </c>
      <c r="G60">
        <v>10827</v>
      </c>
      <c r="H60" t="s">
        <v>10</v>
      </c>
    </row>
    <row r="61" spans="1:8" x14ac:dyDescent="0.25">
      <c r="A61" t="str">
        <f t="shared" si="1"/>
        <v>Microsoft.Network_NetworkInterfacePropertiesFormat</v>
      </c>
      <c r="B61" t="s">
        <v>1167</v>
      </c>
      <c r="C61">
        <v>2957</v>
      </c>
      <c r="D61" t="s">
        <v>118</v>
      </c>
      <c r="E61">
        <v>2958</v>
      </c>
      <c r="F61" t="s">
        <v>119</v>
      </c>
      <c r="G61">
        <v>10827</v>
      </c>
      <c r="H61" t="s">
        <v>10</v>
      </c>
    </row>
    <row r="62" spans="1:8" x14ac:dyDescent="0.25">
      <c r="A62" t="str">
        <f t="shared" si="1"/>
        <v>Microsoft.Network_IPConfigurationPropertiesFormat</v>
      </c>
      <c r="B62" t="s">
        <v>1167</v>
      </c>
      <c r="C62">
        <v>2969</v>
      </c>
      <c r="D62" t="s">
        <v>120</v>
      </c>
      <c r="E62">
        <v>2970</v>
      </c>
      <c r="F62" t="s">
        <v>121</v>
      </c>
      <c r="G62">
        <v>10827</v>
      </c>
      <c r="H62" t="s">
        <v>10</v>
      </c>
    </row>
    <row r="63" spans="1:8" x14ac:dyDescent="0.25">
      <c r="A63" t="str">
        <f t="shared" si="1"/>
        <v>Microsoft.Network_UsageName</v>
      </c>
      <c r="B63" t="s">
        <v>1167</v>
      </c>
      <c r="C63">
        <v>2973</v>
      </c>
      <c r="D63" t="s">
        <v>122</v>
      </c>
      <c r="E63">
        <v>2974</v>
      </c>
      <c r="F63" t="s">
        <v>123</v>
      </c>
      <c r="G63">
        <v>10827</v>
      </c>
      <c r="H63" t="s">
        <v>10</v>
      </c>
    </row>
    <row r="64" spans="1:8" x14ac:dyDescent="0.25">
      <c r="A64" t="str">
        <f t="shared" si="1"/>
        <v>Microsoft.Network_DdosProtectionPlanPropertiesFormat</v>
      </c>
      <c r="B64" t="s">
        <v>1167</v>
      </c>
      <c r="C64">
        <v>2978</v>
      </c>
      <c r="D64" t="s">
        <v>124</v>
      </c>
      <c r="E64">
        <v>2977</v>
      </c>
      <c r="F64" t="s">
        <v>125</v>
      </c>
      <c r="G64">
        <v>10827</v>
      </c>
      <c r="H64" t="s">
        <v>10</v>
      </c>
    </row>
    <row r="65" spans="1:8" x14ac:dyDescent="0.25">
      <c r="A65" t="str">
        <f t="shared" si="1"/>
        <v>Microsoft.Network_CustomIpPrefixPropertiesFormat</v>
      </c>
      <c r="B65" t="s">
        <v>1167</v>
      </c>
      <c r="C65">
        <v>2980</v>
      </c>
      <c r="D65" t="s">
        <v>126</v>
      </c>
      <c r="E65">
        <v>2981</v>
      </c>
      <c r="F65" t="s">
        <v>127</v>
      </c>
      <c r="G65">
        <v>10827</v>
      </c>
      <c r="H65" t="s">
        <v>10</v>
      </c>
    </row>
    <row r="66" spans="1:8" x14ac:dyDescent="0.25">
      <c r="A66" t="str">
        <f t="shared" si="1"/>
        <v>Microsoft.Network_ExpressRouteCircuitPeeringPropertiesFormat</v>
      </c>
      <c r="B66" t="s">
        <v>1167</v>
      </c>
      <c r="C66">
        <v>2989</v>
      </c>
      <c r="D66" t="s">
        <v>128</v>
      </c>
      <c r="E66">
        <v>2990</v>
      </c>
      <c r="F66" t="s">
        <v>129</v>
      </c>
      <c r="G66">
        <v>10827</v>
      </c>
      <c r="H66" t="s">
        <v>10</v>
      </c>
    </row>
    <row r="67" spans="1:8" x14ac:dyDescent="0.25">
      <c r="A67" t="str">
        <f t="shared" si="1"/>
        <v>Microsoft.Network_ExpressRouteCircuitConnectionPropertiesFormat</v>
      </c>
      <c r="B67" t="s">
        <v>1167</v>
      </c>
      <c r="C67">
        <v>2995</v>
      </c>
      <c r="D67" t="s">
        <v>130</v>
      </c>
      <c r="E67">
        <v>2996</v>
      </c>
      <c r="F67" t="s">
        <v>131</v>
      </c>
      <c r="G67">
        <v>10827</v>
      </c>
      <c r="H67" t="s">
        <v>10</v>
      </c>
    </row>
    <row r="68" spans="1:8" x14ac:dyDescent="0.25">
      <c r="A68" t="str">
        <f t="shared" si="1"/>
        <v>Microsoft.Network_PeerExpressRouteCircuitConnectionPropertiesFormat</v>
      </c>
      <c r="B68" t="s">
        <v>1167</v>
      </c>
      <c r="C68">
        <v>2998</v>
      </c>
      <c r="D68" t="s">
        <v>132</v>
      </c>
      <c r="E68">
        <v>2999</v>
      </c>
      <c r="F68" t="s">
        <v>133</v>
      </c>
      <c r="G68">
        <v>10827</v>
      </c>
      <c r="H68" t="s">
        <v>10</v>
      </c>
    </row>
    <row r="69" spans="1:8" x14ac:dyDescent="0.25">
      <c r="A69" t="str">
        <f t="shared" si="1"/>
        <v>Microsoft.Network_ExpressRouteCircuitPropertiesFormat</v>
      </c>
      <c r="B69" t="s">
        <v>1167</v>
      </c>
      <c r="C69">
        <v>3003</v>
      </c>
      <c r="D69" t="s">
        <v>134</v>
      </c>
      <c r="E69">
        <v>3004</v>
      </c>
      <c r="F69" t="s">
        <v>9</v>
      </c>
      <c r="G69">
        <v>10827</v>
      </c>
      <c r="H69" t="s">
        <v>10</v>
      </c>
    </row>
    <row r="70" spans="1:8" x14ac:dyDescent="0.25">
      <c r="A70" t="str">
        <f t="shared" si="1"/>
        <v>Microsoft.Network_ExpressRouteServiceProviderPropertiesFormat</v>
      </c>
      <c r="B70" t="s">
        <v>1167</v>
      </c>
      <c r="C70">
        <v>3013</v>
      </c>
      <c r="D70" t="s">
        <v>135</v>
      </c>
      <c r="E70">
        <v>3014</v>
      </c>
      <c r="F70" t="s">
        <v>136</v>
      </c>
      <c r="G70">
        <v>10827</v>
      </c>
      <c r="H70" t="s">
        <v>10</v>
      </c>
    </row>
    <row r="71" spans="1:8" x14ac:dyDescent="0.25">
      <c r="A71" t="str">
        <f t="shared" si="1"/>
        <v>Microsoft.Network_RoutePropertiesFormat</v>
      </c>
      <c r="B71" t="s">
        <v>1167</v>
      </c>
      <c r="C71">
        <v>3018</v>
      </c>
      <c r="D71" t="s">
        <v>137</v>
      </c>
      <c r="E71">
        <v>3019</v>
      </c>
      <c r="F71" t="s">
        <v>138</v>
      </c>
      <c r="G71">
        <v>10827</v>
      </c>
      <c r="H71" t="s">
        <v>10</v>
      </c>
    </row>
    <row r="72" spans="1:8" x14ac:dyDescent="0.25">
      <c r="A72" t="str">
        <f t="shared" si="1"/>
        <v>Microsoft.Network_RouteTablePropertiesFormat</v>
      </c>
      <c r="B72" t="s">
        <v>1167</v>
      </c>
      <c r="C72">
        <v>3020</v>
      </c>
      <c r="D72" t="s">
        <v>139</v>
      </c>
      <c r="E72">
        <v>3021</v>
      </c>
      <c r="F72" t="s">
        <v>140</v>
      </c>
      <c r="G72">
        <v>10827</v>
      </c>
      <c r="H72" t="s">
        <v>10</v>
      </c>
    </row>
    <row r="73" spans="1:8" x14ac:dyDescent="0.25">
      <c r="A73" t="str">
        <f t="shared" si="1"/>
        <v>Microsoft.Network_ServiceTagInformationPropertiesFormat</v>
      </c>
      <c r="B73" t="s">
        <v>1167</v>
      </c>
      <c r="C73">
        <v>3028</v>
      </c>
      <c r="D73" t="s">
        <v>141</v>
      </c>
      <c r="E73">
        <v>3027</v>
      </c>
      <c r="F73" t="s">
        <v>142</v>
      </c>
      <c r="G73">
        <v>10827</v>
      </c>
      <c r="H73" t="s">
        <v>10</v>
      </c>
    </row>
    <row r="74" spans="1:8" x14ac:dyDescent="0.25">
      <c r="A74" t="str">
        <f t="shared" ref="A74:A137" si="2">_xlfn.CONCAT(H74,"_",D74)</f>
        <v>Microsoft.Network_DdosCustomPolicyPropertiesFormat</v>
      </c>
      <c r="B74" t="s">
        <v>1167</v>
      </c>
      <c r="C74">
        <v>3032</v>
      </c>
      <c r="D74" t="s">
        <v>143</v>
      </c>
      <c r="E74">
        <v>3031</v>
      </c>
      <c r="F74" t="s">
        <v>144</v>
      </c>
      <c r="G74">
        <v>10827</v>
      </c>
      <c r="H74" t="s">
        <v>10</v>
      </c>
    </row>
    <row r="75" spans="1:8" x14ac:dyDescent="0.25">
      <c r="A75" t="str">
        <f t="shared" si="2"/>
        <v>Microsoft.Network_ExpressRouteCrossConnectionProperties</v>
      </c>
      <c r="B75" t="s">
        <v>1167</v>
      </c>
      <c r="C75">
        <v>3037</v>
      </c>
      <c r="D75" t="s">
        <v>145</v>
      </c>
      <c r="E75">
        <v>3038</v>
      </c>
      <c r="F75" t="s">
        <v>146</v>
      </c>
      <c r="G75">
        <v>10827</v>
      </c>
      <c r="H75" t="s">
        <v>10</v>
      </c>
    </row>
    <row r="76" spans="1:8" x14ac:dyDescent="0.25">
      <c r="A76" t="str">
        <f t="shared" si="2"/>
        <v>Microsoft.Network_ExpressRouteCrossConnectionPeeringProperties</v>
      </c>
      <c r="B76" t="s">
        <v>1167</v>
      </c>
      <c r="C76">
        <v>3040</v>
      </c>
      <c r="D76" t="s">
        <v>147</v>
      </c>
      <c r="E76">
        <v>3041</v>
      </c>
      <c r="F76" t="s">
        <v>148</v>
      </c>
      <c r="G76">
        <v>10827</v>
      </c>
      <c r="H76" t="s">
        <v>10</v>
      </c>
    </row>
    <row r="77" spans="1:8" x14ac:dyDescent="0.25">
      <c r="A77" t="str">
        <f t="shared" si="2"/>
        <v>Microsoft.Network_PublicIPAddressPropertiesFormat</v>
      </c>
      <c r="B77" t="s">
        <v>1167</v>
      </c>
      <c r="C77">
        <v>3044</v>
      </c>
      <c r="D77" t="s">
        <v>149</v>
      </c>
      <c r="E77">
        <v>3045</v>
      </c>
      <c r="F77" t="s">
        <v>12</v>
      </c>
      <c r="G77">
        <v>10827</v>
      </c>
      <c r="H77" t="s">
        <v>10</v>
      </c>
    </row>
    <row r="78" spans="1:8" x14ac:dyDescent="0.25">
      <c r="A78" t="str">
        <f t="shared" si="2"/>
        <v>Microsoft.Network_VirtualNetworkGatewayIPConfigurationPropertiesFormat</v>
      </c>
      <c r="B78" t="s">
        <v>1167</v>
      </c>
      <c r="C78">
        <v>3050</v>
      </c>
      <c r="D78" t="s">
        <v>150</v>
      </c>
      <c r="E78">
        <v>3051</v>
      </c>
      <c r="F78" t="s">
        <v>151</v>
      </c>
      <c r="G78">
        <v>10827</v>
      </c>
      <c r="H78" t="s">
        <v>10</v>
      </c>
    </row>
    <row r="79" spans="1:8" x14ac:dyDescent="0.25">
      <c r="A79" t="str">
        <f t="shared" si="2"/>
        <v>Microsoft.Network_VirtualNetworkGatewayNatRuleProperties</v>
      </c>
      <c r="B79" t="s">
        <v>1167</v>
      </c>
      <c r="C79">
        <v>3052</v>
      </c>
      <c r="D79" t="s">
        <v>152</v>
      </c>
      <c r="E79">
        <v>3053</v>
      </c>
      <c r="F79" t="s">
        <v>153</v>
      </c>
      <c r="G79">
        <v>10827</v>
      </c>
      <c r="H79" t="s">
        <v>10</v>
      </c>
    </row>
    <row r="80" spans="1:8" x14ac:dyDescent="0.25">
      <c r="A80" t="str">
        <f t="shared" si="2"/>
        <v>Microsoft.Network_VpnClientRootCertificatePropertiesFormat</v>
      </c>
      <c r="B80" t="s">
        <v>1167</v>
      </c>
      <c r="C80">
        <v>3055</v>
      </c>
      <c r="D80" t="s">
        <v>154</v>
      </c>
      <c r="E80">
        <v>3056</v>
      </c>
      <c r="F80" t="s">
        <v>155</v>
      </c>
      <c r="G80">
        <v>10827</v>
      </c>
      <c r="H80" t="s">
        <v>10</v>
      </c>
    </row>
    <row r="81" spans="1:8" x14ac:dyDescent="0.25">
      <c r="A81" t="str">
        <f t="shared" si="2"/>
        <v>Microsoft.Network_VpnClientRevokedCertificatePropertiesFormat</v>
      </c>
      <c r="B81" t="s">
        <v>1167</v>
      </c>
      <c r="C81">
        <v>3057</v>
      </c>
      <c r="D81" t="s">
        <v>156</v>
      </c>
      <c r="E81">
        <v>3058</v>
      </c>
      <c r="F81" t="s">
        <v>157</v>
      </c>
      <c r="G81">
        <v>10827</v>
      </c>
      <c r="H81" t="s">
        <v>10</v>
      </c>
    </row>
    <row r="82" spans="1:8" x14ac:dyDescent="0.25">
      <c r="A82" t="str">
        <f t="shared" si="2"/>
        <v>Microsoft.Network_VirtualNetworkGatewayPropertiesFormat</v>
      </c>
      <c r="B82" t="s">
        <v>1167</v>
      </c>
      <c r="C82">
        <v>3054</v>
      </c>
      <c r="D82" t="s">
        <v>158</v>
      </c>
      <c r="E82">
        <v>3065</v>
      </c>
      <c r="F82" t="s">
        <v>14</v>
      </c>
      <c r="G82">
        <v>10827</v>
      </c>
      <c r="H82" t="s">
        <v>10</v>
      </c>
    </row>
    <row r="83" spans="1:8" x14ac:dyDescent="0.25">
      <c r="A83" t="str">
        <f t="shared" si="2"/>
        <v>Microsoft.Network_VirtualNetworkGatewayConnectionPropertiesFormat</v>
      </c>
      <c r="B83" t="s">
        <v>1167</v>
      </c>
      <c r="C83">
        <v>3072</v>
      </c>
      <c r="D83" t="s">
        <v>159</v>
      </c>
      <c r="E83">
        <v>3073</v>
      </c>
      <c r="F83" t="s">
        <v>16</v>
      </c>
      <c r="G83">
        <v>10827</v>
      </c>
      <c r="H83" t="s">
        <v>10</v>
      </c>
    </row>
    <row r="84" spans="1:8" x14ac:dyDescent="0.25">
      <c r="A84" t="str">
        <f t="shared" si="2"/>
        <v>Microsoft.Network_LocalNetworkGatewayPropertiesFormat</v>
      </c>
      <c r="B84" t="s">
        <v>1167</v>
      </c>
      <c r="C84">
        <v>3081</v>
      </c>
      <c r="D84" t="s">
        <v>160</v>
      </c>
      <c r="E84">
        <v>3082</v>
      </c>
      <c r="F84" t="s">
        <v>161</v>
      </c>
      <c r="G84">
        <v>10827</v>
      </c>
      <c r="H84" t="s">
        <v>10</v>
      </c>
    </row>
    <row r="85" spans="1:8" x14ac:dyDescent="0.25">
      <c r="A85" t="str">
        <f t="shared" si="2"/>
        <v>Microsoft.Network_VirtualNetworkGatewayConnectionListEntityPropertiesFormat</v>
      </c>
      <c r="B85" t="s">
        <v>1167</v>
      </c>
      <c r="C85">
        <v>3085</v>
      </c>
      <c r="D85" t="s">
        <v>162</v>
      </c>
      <c r="E85">
        <v>3086</v>
      </c>
      <c r="F85" t="s">
        <v>163</v>
      </c>
      <c r="G85">
        <v>10827</v>
      </c>
      <c r="H85" t="s">
        <v>10</v>
      </c>
    </row>
    <row r="86" spans="1:8" x14ac:dyDescent="0.25">
      <c r="A86" t="str">
        <f t="shared" si="2"/>
        <v>Microsoft.Network_IpGroupPropertiesFormat</v>
      </c>
      <c r="B86" t="s">
        <v>1167</v>
      </c>
      <c r="C86">
        <v>3105</v>
      </c>
      <c r="D86" t="s">
        <v>164</v>
      </c>
      <c r="E86">
        <v>3103</v>
      </c>
      <c r="F86" t="s">
        <v>165</v>
      </c>
      <c r="G86">
        <v>10827</v>
      </c>
      <c r="H86" t="s">
        <v>10</v>
      </c>
    </row>
    <row r="87" spans="1:8" x14ac:dyDescent="0.25">
      <c r="A87" t="str">
        <f t="shared" si="2"/>
        <v>Microsoft.Network_WebApplicationFirewallPolicyPropertiesFormat</v>
      </c>
      <c r="B87" t="s">
        <v>1167</v>
      </c>
      <c r="C87">
        <v>3107</v>
      </c>
      <c r="D87" t="s">
        <v>166</v>
      </c>
      <c r="E87">
        <v>3106</v>
      </c>
      <c r="F87" t="s">
        <v>107</v>
      </c>
      <c r="G87">
        <v>10827</v>
      </c>
      <c r="H87" t="s">
        <v>10</v>
      </c>
    </row>
    <row r="88" spans="1:8" x14ac:dyDescent="0.25">
      <c r="A88" t="str">
        <f t="shared" si="2"/>
        <v>Microsoft.Network_SecurityRulePropertiesFormat</v>
      </c>
      <c r="B88" t="s">
        <v>1167</v>
      </c>
      <c r="C88">
        <v>3122</v>
      </c>
      <c r="D88" t="s">
        <v>167</v>
      </c>
      <c r="E88">
        <v>3123</v>
      </c>
      <c r="F88" t="s">
        <v>168</v>
      </c>
      <c r="G88">
        <v>10827</v>
      </c>
      <c r="H88" t="s">
        <v>10</v>
      </c>
    </row>
    <row r="89" spans="1:8" x14ac:dyDescent="0.25">
      <c r="A89" t="str">
        <f t="shared" si="2"/>
        <v>Microsoft.Network_NetworkSecurityGroupPropertiesFormat</v>
      </c>
      <c r="B89" t="s">
        <v>1167</v>
      </c>
      <c r="C89">
        <v>3125</v>
      </c>
      <c r="D89" t="s">
        <v>169</v>
      </c>
      <c r="E89">
        <v>3126</v>
      </c>
      <c r="F89" t="s">
        <v>170</v>
      </c>
      <c r="G89">
        <v>10827</v>
      </c>
      <c r="H89" t="s">
        <v>10</v>
      </c>
    </row>
    <row r="90" spans="1:8" x14ac:dyDescent="0.25">
      <c r="A90" t="str">
        <f t="shared" si="2"/>
        <v>Microsoft.Network_NetworkVirtualAppliancePropertiesFormat</v>
      </c>
      <c r="B90" t="s">
        <v>1167</v>
      </c>
      <c r="C90">
        <v>3131</v>
      </c>
      <c r="D90" t="s">
        <v>171</v>
      </c>
      <c r="E90">
        <v>3130</v>
      </c>
      <c r="F90" t="s">
        <v>172</v>
      </c>
      <c r="G90">
        <v>10827</v>
      </c>
      <c r="H90" t="s">
        <v>10</v>
      </c>
    </row>
    <row r="91" spans="1:8" x14ac:dyDescent="0.25">
      <c r="A91" t="str">
        <f t="shared" si="2"/>
        <v>Microsoft.Network_VirtualApplianceSiteProperties</v>
      </c>
      <c r="B91" t="s">
        <v>1167</v>
      </c>
      <c r="C91">
        <v>3135</v>
      </c>
      <c r="D91" t="s">
        <v>173</v>
      </c>
      <c r="E91">
        <v>3134</v>
      </c>
      <c r="F91" t="s">
        <v>174</v>
      </c>
      <c r="G91">
        <v>10827</v>
      </c>
      <c r="H91" t="s">
        <v>10</v>
      </c>
    </row>
    <row r="92" spans="1:8" x14ac:dyDescent="0.25">
      <c r="A92" t="str">
        <f t="shared" si="2"/>
        <v>Microsoft.Network_NetworkVirtualApplianceSkuPropertiesFormat</v>
      </c>
      <c r="B92" t="s">
        <v>1167</v>
      </c>
      <c r="C92">
        <v>3139</v>
      </c>
      <c r="D92" t="s">
        <v>175</v>
      </c>
      <c r="E92">
        <v>3138</v>
      </c>
      <c r="F92" t="s">
        <v>176</v>
      </c>
      <c r="G92">
        <v>10827</v>
      </c>
      <c r="H92" t="s">
        <v>10</v>
      </c>
    </row>
    <row r="93" spans="1:8" x14ac:dyDescent="0.25">
      <c r="A93" t="str">
        <f t="shared" si="2"/>
        <v>Microsoft.Network_InboundSecurityRuleProperties</v>
      </c>
      <c r="B93" t="s">
        <v>1167</v>
      </c>
      <c r="C93">
        <v>3145</v>
      </c>
      <c r="D93" t="s">
        <v>177</v>
      </c>
      <c r="E93">
        <v>3144</v>
      </c>
      <c r="F93" t="s">
        <v>178</v>
      </c>
      <c r="G93">
        <v>10827</v>
      </c>
      <c r="H93" t="s">
        <v>10</v>
      </c>
    </row>
    <row r="94" spans="1:8" x14ac:dyDescent="0.25">
      <c r="A94" t="str">
        <f t="shared" si="2"/>
        <v>Microsoft.Network_NetworkProfilePropertiesFormat</v>
      </c>
      <c r="B94" t="s">
        <v>1167</v>
      </c>
      <c r="C94">
        <v>3147</v>
      </c>
      <c r="D94" t="s">
        <v>179</v>
      </c>
      <c r="E94">
        <v>3148</v>
      </c>
      <c r="F94" t="s">
        <v>180</v>
      </c>
      <c r="G94">
        <v>10827</v>
      </c>
      <c r="H94" t="s">
        <v>10</v>
      </c>
    </row>
    <row r="95" spans="1:8" x14ac:dyDescent="0.25">
      <c r="A95" t="str">
        <f t="shared" si="2"/>
        <v>Microsoft.Network_ContainerNetworkInterfacePropertiesFormat</v>
      </c>
      <c r="B95" t="s">
        <v>1167</v>
      </c>
      <c r="C95">
        <v>3150</v>
      </c>
      <c r="D95" t="s">
        <v>181</v>
      </c>
      <c r="E95">
        <v>3151</v>
      </c>
      <c r="F95" t="s">
        <v>18</v>
      </c>
      <c r="G95">
        <v>10827</v>
      </c>
      <c r="H95" t="s">
        <v>10</v>
      </c>
    </row>
    <row r="96" spans="1:8" x14ac:dyDescent="0.25">
      <c r="A96" t="str">
        <f t="shared" si="2"/>
        <v>Microsoft.Network_ContainerNetworkInterfaceConfigurationPropertiesFormat</v>
      </c>
      <c r="B96" t="s">
        <v>1167</v>
      </c>
      <c r="C96">
        <v>3152</v>
      </c>
      <c r="D96" t="s">
        <v>182</v>
      </c>
      <c r="E96">
        <v>3153</v>
      </c>
      <c r="F96" t="s">
        <v>17</v>
      </c>
      <c r="G96">
        <v>10827</v>
      </c>
      <c r="H96" t="s">
        <v>10</v>
      </c>
    </row>
    <row r="97" spans="1:8" x14ac:dyDescent="0.25">
      <c r="A97" t="str">
        <f t="shared" si="2"/>
        <v>Microsoft.Network_IPConfigurationProfilePropertiesFormat</v>
      </c>
      <c r="B97" t="s">
        <v>1167</v>
      </c>
      <c r="C97">
        <v>3154</v>
      </c>
      <c r="D97" t="s">
        <v>183</v>
      </c>
      <c r="E97">
        <v>3155</v>
      </c>
      <c r="F97" t="s">
        <v>184</v>
      </c>
      <c r="G97">
        <v>10827</v>
      </c>
      <c r="H97" t="s">
        <v>10</v>
      </c>
    </row>
    <row r="98" spans="1:8" x14ac:dyDescent="0.25">
      <c r="A98" t="str">
        <f t="shared" si="2"/>
        <v>Microsoft.Network_ContainerNetworkInterfaceIpConfigurationPropertiesFormat</v>
      </c>
      <c r="B98" t="s">
        <v>1167</v>
      </c>
      <c r="C98">
        <v>3157</v>
      </c>
      <c r="D98" t="s">
        <v>185</v>
      </c>
      <c r="E98">
        <v>3158</v>
      </c>
      <c r="F98" t="s">
        <v>186</v>
      </c>
      <c r="G98">
        <v>10827</v>
      </c>
      <c r="H98" t="s">
        <v>10</v>
      </c>
    </row>
    <row r="99" spans="1:8" x14ac:dyDescent="0.25">
      <c r="A99" t="str">
        <f t="shared" si="2"/>
        <v>Microsoft.Network_IpAllocationPropertiesFormat</v>
      </c>
      <c r="B99" t="s">
        <v>1167</v>
      </c>
      <c r="C99">
        <v>3159</v>
      </c>
      <c r="D99" t="s">
        <v>187</v>
      </c>
      <c r="E99">
        <v>3160</v>
      </c>
      <c r="F99" t="s">
        <v>20</v>
      </c>
      <c r="G99">
        <v>10827</v>
      </c>
      <c r="H99" t="s">
        <v>10</v>
      </c>
    </row>
    <row r="100" spans="1:8" x14ac:dyDescent="0.25">
      <c r="A100" t="str">
        <f t="shared" si="2"/>
        <v>Microsoft.Network_AzureFirewallFqdnTagPropertiesFormat</v>
      </c>
      <c r="B100" t="s">
        <v>1167</v>
      </c>
      <c r="C100">
        <v>3165</v>
      </c>
      <c r="D100" t="s">
        <v>188</v>
      </c>
      <c r="E100">
        <v>3166</v>
      </c>
      <c r="F100" t="s">
        <v>189</v>
      </c>
      <c r="G100">
        <v>10827</v>
      </c>
      <c r="H100" t="s">
        <v>10</v>
      </c>
    </row>
    <row r="101" spans="1:8" x14ac:dyDescent="0.25">
      <c r="A101" t="str">
        <f t="shared" si="2"/>
        <v>Microsoft.Network_NatGatewayPropertiesFormat</v>
      </c>
      <c r="B101" t="s">
        <v>1167</v>
      </c>
      <c r="C101">
        <v>3169</v>
      </c>
      <c r="D101" t="s">
        <v>190</v>
      </c>
      <c r="E101">
        <v>3170</v>
      </c>
      <c r="F101" t="s">
        <v>22</v>
      </c>
      <c r="G101">
        <v>10827</v>
      </c>
      <c r="H101" t="s">
        <v>10</v>
      </c>
    </row>
    <row r="102" spans="1:8" x14ac:dyDescent="0.25">
      <c r="A102" t="str">
        <f t="shared" si="2"/>
        <v>Microsoft.Network_ServiceAssociationLinkPropertiesFormat</v>
      </c>
      <c r="B102" t="s">
        <v>1167</v>
      </c>
      <c r="C102">
        <v>3172</v>
      </c>
      <c r="D102" t="s">
        <v>191</v>
      </c>
      <c r="E102">
        <v>3173</v>
      </c>
      <c r="F102" t="s">
        <v>192</v>
      </c>
      <c r="G102">
        <v>10827</v>
      </c>
      <c r="H102" t="s">
        <v>10</v>
      </c>
    </row>
    <row r="103" spans="1:8" x14ac:dyDescent="0.25">
      <c r="A103" t="str">
        <f t="shared" si="2"/>
        <v>Microsoft.Network_SubnetPropertiesFormat</v>
      </c>
      <c r="B103" t="s">
        <v>1167</v>
      </c>
      <c r="C103">
        <v>3178</v>
      </c>
      <c r="D103" t="s">
        <v>193</v>
      </c>
      <c r="E103">
        <v>3181</v>
      </c>
      <c r="F103" t="s">
        <v>194</v>
      </c>
      <c r="G103">
        <v>10827</v>
      </c>
      <c r="H103" t="s">
        <v>10</v>
      </c>
    </row>
    <row r="104" spans="1:8" x14ac:dyDescent="0.25">
      <c r="A104" t="str">
        <f t="shared" si="2"/>
        <v>Microsoft.Network_VirtualNetworkPeeringPropertiesFormat</v>
      </c>
      <c r="B104" t="s">
        <v>1167</v>
      </c>
      <c r="C104">
        <v>3180</v>
      </c>
      <c r="D104" t="s">
        <v>195</v>
      </c>
      <c r="E104">
        <v>3182</v>
      </c>
      <c r="F104" t="s">
        <v>196</v>
      </c>
      <c r="G104">
        <v>10827</v>
      </c>
      <c r="H104" t="s">
        <v>10</v>
      </c>
    </row>
    <row r="105" spans="1:8" x14ac:dyDescent="0.25">
      <c r="A105" t="str">
        <f t="shared" si="2"/>
        <v>Microsoft.Network_VirtualNetworkPropertiesFormat</v>
      </c>
      <c r="B105" t="s">
        <v>1167</v>
      </c>
      <c r="C105">
        <v>3187</v>
      </c>
      <c r="D105" t="s">
        <v>197</v>
      </c>
      <c r="E105">
        <v>3188</v>
      </c>
      <c r="F105" t="s">
        <v>198</v>
      </c>
      <c r="G105">
        <v>10827</v>
      </c>
      <c r="H105" t="s">
        <v>10</v>
      </c>
    </row>
    <row r="106" spans="1:8" x14ac:dyDescent="0.25">
      <c r="A106" t="str">
        <f t="shared" si="2"/>
        <v>Microsoft.Network_VirtualNetworkUsageName</v>
      </c>
      <c r="B106" t="s">
        <v>1167</v>
      </c>
      <c r="C106">
        <v>3197</v>
      </c>
      <c r="D106" t="s">
        <v>199</v>
      </c>
      <c r="E106">
        <v>3196</v>
      </c>
      <c r="F106" t="s">
        <v>200</v>
      </c>
      <c r="G106">
        <v>10827</v>
      </c>
      <c r="H106" t="s">
        <v>10</v>
      </c>
    </row>
    <row r="107" spans="1:8" x14ac:dyDescent="0.25">
      <c r="A107" t="str">
        <f t="shared" si="2"/>
        <v>Microsoft.Network_NetworkIntentPolicyConfiguration</v>
      </c>
      <c r="B107" t="s">
        <v>1167</v>
      </c>
      <c r="C107">
        <v>3200</v>
      </c>
      <c r="D107" t="s">
        <v>201</v>
      </c>
      <c r="E107">
        <v>3201</v>
      </c>
      <c r="F107" t="s">
        <v>202</v>
      </c>
      <c r="G107">
        <v>10827</v>
      </c>
      <c r="H107" t="s">
        <v>10</v>
      </c>
    </row>
    <row r="108" spans="1:8" x14ac:dyDescent="0.25">
      <c r="A108" t="str">
        <f t="shared" si="2"/>
        <v>Microsoft.Network_DscpConfigurationPropertiesFormat</v>
      </c>
      <c r="B108" t="s">
        <v>1167</v>
      </c>
      <c r="C108">
        <v>3203</v>
      </c>
      <c r="D108" t="s">
        <v>203</v>
      </c>
      <c r="E108">
        <v>3202</v>
      </c>
      <c r="F108" t="s">
        <v>204</v>
      </c>
      <c r="G108">
        <v>10827</v>
      </c>
      <c r="H108" t="s">
        <v>10</v>
      </c>
    </row>
    <row r="109" spans="1:8" x14ac:dyDescent="0.25">
      <c r="A109" t="str">
        <f t="shared" si="2"/>
        <v>Microsoft.Network_VpnSiteProperties</v>
      </c>
      <c r="B109" t="s">
        <v>1167</v>
      </c>
      <c r="C109">
        <v>3211</v>
      </c>
      <c r="D109" t="s">
        <v>205</v>
      </c>
      <c r="E109">
        <v>3212</v>
      </c>
      <c r="F109" t="s">
        <v>206</v>
      </c>
      <c r="G109">
        <v>10827</v>
      </c>
      <c r="H109" t="s">
        <v>10</v>
      </c>
    </row>
    <row r="110" spans="1:8" x14ac:dyDescent="0.25">
      <c r="A110" t="str">
        <f t="shared" si="2"/>
        <v>Microsoft.Network_VpnSiteLinkProperties</v>
      </c>
      <c r="B110" t="s">
        <v>1167</v>
      </c>
      <c r="C110">
        <v>3214</v>
      </c>
      <c r="D110" t="s">
        <v>207</v>
      </c>
      <c r="E110">
        <v>3215</v>
      </c>
      <c r="F110" t="s">
        <v>208</v>
      </c>
      <c r="G110">
        <v>10827</v>
      </c>
      <c r="H110" t="s">
        <v>10</v>
      </c>
    </row>
    <row r="111" spans="1:8" x14ac:dyDescent="0.25">
      <c r="A111" t="str">
        <f t="shared" si="2"/>
        <v>Microsoft.Network_BgpConnectionProperties</v>
      </c>
      <c r="B111" t="s">
        <v>1167</v>
      </c>
      <c r="C111">
        <v>3222</v>
      </c>
      <c r="D111" t="s">
        <v>209</v>
      </c>
      <c r="E111">
        <v>3221</v>
      </c>
      <c r="F111" t="s">
        <v>210</v>
      </c>
      <c r="G111">
        <v>10827</v>
      </c>
      <c r="H111" t="s">
        <v>10</v>
      </c>
    </row>
    <row r="112" spans="1:8" x14ac:dyDescent="0.25">
      <c r="A112" t="str">
        <f t="shared" si="2"/>
        <v>Microsoft.Network_VirtualHubProperties</v>
      </c>
      <c r="B112" t="s">
        <v>1167</v>
      </c>
      <c r="C112">
        <v>3218</v>
      </c>
      <c r="D112" t="s">
        <v>211</v>
      </c>
      <c r="E112">
        <v>3229</v>
      </c>
      <c r="F112" t="s">
        <v>212</v>
      </c>
      <c r="G112">
        <v>10827</v>
      </c>
      <c r="H112" t="s">
        <v>10</v>
      </c>
    </row>
    <row r="113" spans="1:8" x14ac:dyDescent="0.25">
      <c r="A113" t="str">
        <f t="shared" si="2"/>
        <v>Microsoft.Network_VpnGatewayProperties</v>
      </c>
      <c r="B113" t="s">
        <v>1167</v>
      </c>
      <c r="C113">
        <v>3231</v>
      </c>
      <c r="D113" t="s">
        <v>213</v>
      </c>
      <c r="E113">
        <v>3232</v>
      </c>
      <c r="F113" t="s">
        <v>214</v>
      </c>
      <c r="G113">
        <v>10827</v>
      </c>
      <c r="H113" t="s">
        <v>10</v>
      </c>
    </row>
    <row r="114" spans="1:8" x14ac:dyDescent="0.25">
      <c r="A114" t="str">
        <f t="shared" si="2"/>
        <v>Microsoft.Network_VpnGatewayNatRuleProperties</v>
      </c>
      <c r="B114" t="s">
        <v>1167</v>
      </c>
      <c r="C114">
        <v>3236</v>
      </c>
      <c r="D114" t="s">
        <v>215</v>
      </c>
      <c r="E114">
        <v>3237</v>
      </c>
      <c r="F114" t="s">
        <v>216</v>
      </c>
      <c r="G114">
        <v>10827</v>
      </c>
      <c r="H114" t="s">
        <v>10</v>
      </c>
    </row>
    <row r="115" spans="1:8" x14ac:dyDescent="0.25">
      <c r="A115" t="str">
        <f t="shared" si="2"/>
        <v>Microsoft.Network_VpnConnectionProperties</v>
      </c>
      <c r="B115" t="s">
        <v>1167</v>
      </c>
      <c r="C115">
        <v>3239</v>
      </c>
      <c r="D115" t="s">
        <v>217</v>
      </c>
      <c r="E115">
        <v>3240</v>
      </c>
      <c r="F115" t="s">
        <v>218</v>
      </c>
      <c r="G115">
        <v>10827</v>
      </c>
      <c r="H115" t="s">
        <v>10</v>
      </c>
    </row>
    <row r="116" spans="1:8" x14ac:dyDescent="0.25">
      <c r="A116" t="str">
        <f t="shared" si="2"/>
        <v>Microsoft.Network_VpnSiteLinkConnectionProperties</v>
      </c>
      <c r="B116" t="s">
        <v>1167</v>
      </c>
      <c r="C116">
        <v>3246</v>
      </c>
      <c r="D116" t="s">
        <v>219</v>
      </c>
      <c r="E116">
        <v>3247</v>
      </c>
      <c r="F116" t="s">
        <v>220</v>
      </c>
      <c r="G116">
        <v>10827</v>
      </c>
      <c r="H116" t="s">
        <v>10</v>
      </c>
    </row>
    <row r="117" spans="1:8" x14ac:dyDescent="0.25">
      <c r="A117" t="str">
        <f t="shared" si="2"/>
        <v>Microsoft.Network_HubVirtualNetworkConnectionProperties</v>
      </c>
      <c r="B117" t="s">
        <v>1167</v>
      </c>
      <c r="C117">
        <v>3249</v>
      </c>
      <c r="D117" t="s">
        <v>221</v>
      </c>
      <c r="E117">
        <v>3250</v>
      </c>
      <c r="F117" t="s">
        <v>222</v>
      </c>
      <c r="G117">
        <v>10827</v>
      </c>
      <c r="H117" t="s">
        <v>10</v>
      </c>
    </row>
    <row r="118" spans="1:8" x14ac:dyDescent="0.25">
      <c r="A118" t="str">
        <f t="shared" si="2"/>
        <v>Microsoft.Network_HubRouteTableProperties</v>
      </c>
      <c r="B118" t="s">
        <v>1167</v>
      </c>
      <c r="C118">
        <v>3252</v>
      </c>
      <c r="D118" t="s">
        <v>223</v>
      </c>
      <c r="E118">
        <v>3253</v>
      </c>
      <c r="F118" t="s">
        <v>224</v>
      </c>
      <c r="G118">
        <v>10827</v>
      </c>
      <c r="H118" t="s">
        <v>10</v>
      </c>
    </row>
    <row r="119" spans="1:8" x14ac:dyDescent="0.25">
      <c r="A119" t="str">
        <f t="shared" si="2"/>
        <v>Microsoft.Network_VirtualWanSecurityProviderType</v>
      </c>
      <c r="B119" t="s">
        <v>1167</v>
      </c>
      <c r="C119">
        <v>3264</v>
      </c>
      <c r="D119" t="s">
        <v>225</v>
      </c>
      <c r="E119">
        <v>3259</v>
      </c>
      <c r="F119" t="s">
        <v>226</v>
      </c>
      <c r="G119">
        <v>10827</v>
      </c>
      <c r="H119" t="s">
        <v>10</v>
      </c>
    </row>
    <row r="120" spans="1:8" x14ac:dyDescent="0.25">
      <c r="A120" t="str">
        <f t="shared" si="2"/>
        <v>Microsoft.Network_VpnServerConfigurationProperties</v>
      </c>
      <c r="B120" t="s">
        <v>1167</v>
      </c>
      <c r="C120">
        <v>3270</v>
      </c>
      <c r="D120" t="s">
        <v>227</v>
      </c>
      <c r="E120">
        <v>3271</v>
      </c>
      <c r="F120" t="s">
        <v>228</v>
      </c>
      <c r="G120">
        <v>10827</v>
      </c>
      <c r="H120" t="s">
        <v>10</v>
      </c>
    </row>
    <row r="121" spans="1:8" x14ac:dyDescent="0.25">
      <c r="A121" t="str">
        <f t="shared" si="2"/>
        <v>Microsoft.Network_P2SVpnGatewayProperties</v>
      </c>
      <c r="B121" t="s">
        <v>1167</v>
      </c>
      <c r="C121">
        <v>3274</v>
      </c>
      <c r="D121" t="s">
        <v>229</v>
      </c>
      <c r="E121">
        <v>3275</v>
      </c>
      <c r="F121" t="s">
        <v>230</v>
      </c>
      <c r="G121">
        <v>10827</v>
      </c>
      <c r="H121" t="s">
        <v>10</v>
      </c>
    </row>
    <row r="122" spans="1:8" x14ac:dyDescent="0.25">
      <c r="A122" t="str">
        <f t="shared" si="2"/>
        <v>Microsoft.Network_P2SConnectionConfigurationProperties</v>
      </c>
      <c r="B122" t="s">
        <v>1167</v>
      </c>
      <c r="C122">
        <v>3285</v>
      </c>
      <c r="D122" t="s">
        <v>231</v>
      </c>
      <c r="E122">
        <v>3286</v>
      </c>
      <c r="F122" t="s">
        <v>232</v>
      </c>
      <c r="G122">
        <v>10827</v>
      </c>
      <c r="H122" t="s">
        <v>10</v>
      </c>
    </row>
    <row r="123" spans="1:8" x14ac:dyDescent="0.25">
      <c r="A123" t="str">
        <f t="shared" si="2"/>
        <v>Microsoft.Network_VirtualHubRouteTableV2Properties</v>
      </c>
      <c r="B123" t="s">
        <v>1167</v>
      </c>
      <c r="C123">
        <v>3287</v>
      </c>
      <c r="D123" t="s">
        <v>233</v>
      </c>
      <c r="E123">
        <v>3288</v>
      </c>
      <c r="F123" t="s">
        <v>234</v>
      </c>
      <c r="G123">
        <v>10827</v>
      </c>
      <c r="H123" t="s">
        <v>10</v>
      </c>
    </row>
    <row r="124" spans="1:8" x14ac:dyDescent="0.25">
      <c r="A124" t="str">
        <f t="shared" si="2"/>
        <v>Microsoft.Network_ExpressRouteGatewayProperties</v>
      </c>
      <c r="B124" t="s">
        <v>1167</v>
      </c>
      <c r="C124">
        <v>3295</v>
      </c>
      <c r="D124" t="s">
        <v>235</v>
      </c>
      <c r="E124">
        <v>3296</v>
      </c>
      <c r="F124" t="s">
        <v>236</v>
      </c>
      <c r="G124">
        <v>10827</v>
      </c>
      <c r="H124" t="s">
        <v>10</v>
      </c>
    </row>
    <row r="125" spans="1:8" x14ac:dyDescent="0.25">
      <c r="A125" t="str">
        <f t="shared" si="2"/>
        <v>Microsoft.Network_ExpressRouteConnectionProperties</v>
      </c>
      <c r="B125" t="s">
        <v>1167</v>
      </c>
      <c r="C125">
        <v>3298</v>
      </c>
      <c r="D125" t="s">
        <v>237</v>
      </c>
      <c r="E125">
        <v>3299</v>
      </c>
      <c r="F125" t="s">
        <v>238</v>
      </c>
      <c r="G125">
        <v>10827</v>
      </c>
      <c r="H125" t="s">
        <v>10</v>
      </c>
    </row>
    <row r="126" spans="1:8" x14ac:dyDescent="0.25">
      <c r="A126" t="str">
        <f t="shared" si="2"/>
        <v>Microsoft.Network_RoutingIntentProperties</v>
      </c>
      <c r="B126" t="s">
        <v>1167</v>
      </c>
      <c r="C126">
        <v>3314</v>
      </c>
      <c r="D126" t="s">
        <v>239</v>
      </c>
      <c r="E126">
        <v>3313</v>
      </c>
      <c r="F126" t="s">
        <v>240</v>
      </c>
      <c r="G126">
        <v>10827</v>
      </c>
      <c r="H126" t="s">
        <v>10</v>
      </c>
    </row>
    <row r="127" spans="1:8" x14ac:dyDescent="0.25">
      <c r="A127" t="str">
        <f t="shared" si="2"/>
        <v>Microsoft.Network_FirewallPolicyPropertiesFormat</v>
      </c>
      <c r="B127" t="s">
        <v>1167</v>
      </c>
      <c r="C127">
        <v>3317</v>
      </c>
      <c r="D127" t="s">
        <v>241</v>
      </c>
      <c r="E127">
        <v>3316</v>
      </c>
      <c r="F127" t="s">
        <v>24</v>
      </c>
      <c r="G127">
        <v>10827</v>
      </c>
      <c r="H127" t="s">
        <v>10</v>
      </c>
    </row>
    <row r="128" spans="1:8" x14ac:dyDescent="0.25">
      <c r="A128" t="str">
        <f t="shared" si="2"/>
        <v>Microsoft.Network_FirewallPolicyRuleCollectionGroupProperties</v>
      </c>
      <c r="B128" t="s">
        <v>1167</v>
      </c>
      <c r="C128">
        <v>3319</v>
      </c>
      <c r="D128" t="s">
        <v>242</v>
      </c>
      <c r="E128">
        <v>3318</v>
      </c>
      <c r="F128" t="s">
        <v>243</v>
      </c>
      <c r="G128">
        <v>10827</v>
      </c>
      <c r="H128" t="s">
        <v>10</v>
      </c>
    </row>
    <row r="129" spans="1:8" x14ac:dyDescent="0.25">
      <c r="A129" t="str">
        <f t="shared" si="2"/>
        <v>Microsoft.Network_FirewallPolicyRuleApplicationProtocolType</v>
      </c>
      <c r="B129" t="s">
        <v>1167</v>
      </c>
      <c r="C129">
        <v>3328</v>
      </c>
      <c r="D129" t="s">
        <v>244</v>
      </c>
      <c r="E129">
        <v>3327</v>
      </c>
      <c r="F129" t="s">
        <v>245</v>
      </c>
      <c r="G129">
        <v>10827</v>
      </c>
      <c r="H129" t="s">
        <v>10</v>
      </c>
    </row>
    <row r="130" spans="1:8" x14ac:dyDescent="0.25">
      <c r="A130" t="str">
        <f t="shared" si="2"/>
        <v>Microsoft.Network_FirewallPolicyNatRuleCollectionActionType</v>
      </c>
      <c r="B130" t="s">
        <v>1167</v>
      </c>
      <c r="C130">
        <v>3329</v>
      </c>
      <c r="D130" t="s">
        <v>1169</v>
      </c>
      <c r="E130">
        <v>3330</v>
      </c>
      <c r="F130" t="s">
        <v>459</v>
      </c>
      <c r="G130">
        <v>10827</v>
      </c>
      <c r="H130" t="s">
        <v>10</v>
      </c>
    </row>
    <row r="131" spans="1:8" x14ac:dyDescent="0.25">
      <c r="A131" t="str">
        <f t="shared" si="2"/>
        <v>Microsoft.Network_FirewallPolicyFilterRuleCollectionActionType</v>
      </c>
      <c r="B131" t="s">
        <v>1167</v>
      </c>
      <c r="C131">
        <v>3331</v>
      </c>
      <c r="D131" t="s">
        <v>1170</v>
      </c>
      <c r="E131">
        <v>3332</v>
      </c>
      <c r="F131" t="s">
        <v>460</v>
      </c>
      <c r="G131">
        <v>10827</v>
      </c>
      <c r="H131" t="s">
        <v>10</v>
      </c>
    </row>
    <row r="132" spans="1:8" x14ac:dyDescent="0.25">
      <c r="A132" t="str">
        <f t="shared" si="2"/>
        <v>Microsoft.Network_FirewallPolicyIntrusionDetectionConfiguration</v>
      </c>
      <c r="B132" t="s">
        <v>1167</v>
      </c>
      <c r="C132">
        <v>3344</v>
      </c>
      <c r="D132" t="s">
        <v>246</v>
      </c>
      <c r="E132">
        <v>3342</v>
      </c>
      <c r="F132" t="s">
        <v>247</v>
      </c>
      <c r="G132">
        <v>10827</v>
      </c>
      <c r="H132" t="s">
        <v>10</v>
      </c>
    </row>
    <row r="133" spans="1:8" x14ac:dyDescent="0.25">
      <c r="A133" t="str">
        <f t="shared" si="2"/>
        <v>Microsoft.Network_FrontendIPConfigurationPropertiesFormat</v>
      </c>
      <c r="B133" t="s">
        <v>1167</v>
      </c>
      <c r="C133">
        <v>3367</v>
      </c>
      <c r="D133" t="s">
        <v>248</v>
      </c>
      <c r="E133">
        <v>3368</v>
      </c>
      <c r="F133" t="s">
        <v>249</v>
      </c>
      <c r="G133">
        <v>10827</v>
      </c>
      <c r="H133" t="s">
        <v>10</v>
      </c>
    </row>
    <row r="134" spans="1:8" x14ac:dyDescent="0.25">
      <c r="A134" t="str">
        <f t="shared" si="2"/>
        <v>Microsoft.Network_LoadBalancerBackendAddressPropertiesFormat</v>
      </c>
      <c r="B134" t="s">
        <v>1167</v>
      </c>
      <c r="C134">
        <v>3369</v>
      </c>
      <c r="D134" t="s">
        <v>250</v>
      </c>
      <c r="E134">
        <v>3370</v>
      </c>
      <c r="F134" t="s">
        <v>251</v>
      </c>
      <c r="G134">
        <v>10827</v>
      </c>
      <c r="H134" t="s">
        <v>10</v>
      </c>
    </row>
    <row r="135" spans="1:8" x14ac:dyDescent="0.25">
      <c r="A135" t="str">
        <f t="shared" si="2"/>
        <v>Microsoft.Network_BackendAddressPoolPropertiesFormat</v>
      </c>
      <c r="B135" t="s">
        <v>1167</v>
      </c>
      <c r="C135">
        <v>3371</v>
      </c>
      <c r="D135" t="s">
        <v>252</v>
      </c>
      <c r="E135">
        <v>3372</v>
      </c>
      <c r="F135" t="s">
        <v>253</v>
      </c>
      <c r="G135">
        <v>10827</v>
      </c>
      <c r="H135" t="s">
        <v>10</v>
      </c>
    </row>
    <row r="136" spans="1:8" x14ac:dyDescent="0.25">
      <c r="A136" t="str">
        <f t="shared" si="2"/>
        <v>Microsoft.Network_LoadBalancingRulePropertiesFormat</v>
      </c>
      <c r="B136" t="s">
        <v>1167</v>
      </c>
      <c r="C136">
        <v>3373</v>
      </c>
      <c r="D136" t="s">
        <v>254</v>
      </c>
      <c r="E136">
        <v>3374</v>
      </c>
      <c r="F136" t="s">
        <v>255</v>
      </c>
      <c r="G136">
        <v>10827</v>
      </c>
      <c r="H136" t="s">
        <v>10</v>
      </c>
    </row>
    <row r="137" spans="1:8" x14ac:dyDescent="0.25">
      <c r="A137" t="str">
        <f t="shared" si="2"/>
        <v>Microsoft.Network_ProbePropertiesFormat</v>
      </c>
      <c r="B137" t="s">
        <v>1167</v>
      </c>
      <c r="C137">
        <v>3375</v>
      </c>
      <c r="D137" t="s">
        <v>256</v>
      </c>
      <c r="E137">
        <v>3376</v>
      </c>
      <c r="F137" t="s">
        <v>257</v>
      </c>
      <c r="G137">
        <v>10827</v>
      </c>
      <c r="H137" t="s">
        <v>10</v>
      </c>
    </row>
    <row r="138" spans="1:8" x14ac:dyDescent="0.25">
      <c r="A138" t="str">
        <f t="shared" ref="A138:A201" si="3">_xlfn.CONCAT(H138,"_",D138)</f>
        <v>Microsoft.Network_InboundNatRulePropertiesFormat</v>
      </c>
      <c r="B138" t="s">
        <v>1167</v>
      </c>
      <c r="C138">
        <v>3377</v>
      </c>
      <c r="D138" t="s">
        <v>258</v>
      </c>
      <c r="E138">
        <v>3378</v>
      </c>
      <c r="F138" t="s">
        <v>259</v>
      </c>
      <c r="G138">
        <v>10827</v>
      </c>
      <c r="H138" t="s">
        <v>10</v>
      </c>
    </row>
    <row r="139" spans="1:8" x14ac:dyDescent="0.25">
      <c r="A139" t="str">
        <f t="shared" si="3"/>
        <v>Microsoft.Network_InboundNatPoolPropertiesFormat</v>
      </c>
      <c r="B139" t="s">
        <v>1167</v>
      </c>
      <c r="C139">
        <v>3379</v>
      </c>
      <c r="D139" t="s">
        <v>260</v>
      </c>
      <c r="E139">
        <v>3380</v>
      </c>
      <c r="F139" t="s">
        <v>261</v>
      </c>
      <c r="G139">
        <v>10827</v>
      </c>
      <c r="H139" t="s">
        <v>10</v>
      </c>
    </row>
    <row r="140" spans="1:8" x14ac:dyDescent="0.25">
      <c r="A140" t="str">
        <f t="shared" si="3"/>
        <v>Microsoft.Network_OutboundRulePropertiesFormat</v>
      </c>
      <c r="B140" t="s">
        <v>1167</v>
      </c>
      <c r="C140">
        <v>3381</v>
      </c>
      <c r="D140" t="s">
        <v>262</v>
      </c>
      <c r="E140">
        <v>3382</v>
      </c>
      <c r="F140" t="s">
        <v>263</v>
      </c>
      <c r="G140">
        <v>10827</v>
      </c>
      <c r="H140" t="s">
        <v>10</v>
      </c>
    </row>
    <row r="141" spans="1:8" x14ac:dyDescent="0.25">
      <c r="A141" t="str">
        <f t="shared" si="3"/>
        <v>Microsoft.Network_LoadBalancerPropertiesFormat</v>
      </c>
      <c r="B141" t="s">
        <v>1167</v>
      </c>
      <c r="C141">
        <v>3383</v>
      </c>
      <c r="D141" t="s">
        <v>264</v>
      </c>
      <c r="E141">
        <v>3384</v>
      </c>
      <c r="F141" t="s">
        <v>26</v>
      </c>
      <c r="G141">
        <v>10827</v>
      </c>
      <c r="H141" t="s">
        <v>10</v>
      </c>
    </row>
    <row r="142" spans="1:8" x14ac:dyDescent="0.25">
      <c r="A142" t="str">
        <f t="shared" si="3"/>
        <v>Microsoft.Network_LoadBalancerVipSwapRequestFrontendIPConfigurationProperties</v>
      </c>
      <c r="B142" t="s">
        <v>1167</v>
      </c>
      <c r="C142">
        <v>3395</v>
      </c>
      <c r="D142" t="s">
        <v>265</v>
      </c>
      <c r="E142">
        <v>3394</v>
      </c>
      <c r="F142" t="s">
        <v>266</v>
      </c>
      <c r="G142">
        <v>10827</v>
      </c>
      <c r="H142" t="s">
        <v>10</v>
      </c>
    </row>
    <row r="143" spans="1:8" x14ac:dyDescent="0.25">
      <c r="A143" t="str">
        <f t="shared" si="3"/>
        <v>Microsoft.Network_CloudErrorBody</v>
      </c>
      <c r="B143" t="s">
        <v>1167</v>
      </c>
      <c r="C143">
        <v>3403</v>
      </c>
      <c r="D143" t="s">
        <v>90</v>
      </c>
      <c r="E143">
        <v>3402</v>
      </c>
      <c r="F143" t="s">
        <v>91</v>
      </c>
      <c r="G143">
        <v>10827</v>
      </c>
      <c r="H143" t="s">
        <v>10</v>
      </c>
    </row>
    <row r="144" spans="1:8" x14ac:dyDescent="0.25">
      <c r="A144" t="str">
        <f t="shared" si="3"/>
        <v>Microsoft.Network_ExtendedLocationType</v>
      </c>
      <c r="B144" t="s">
        <v>1167</v>
      </c>
      <c r="C144">
        <v>3414</v>
      </c>
      <c r="D144" t="s">
        <v>267</v>
      </c>
      <c r="E144">
        <v>3415</v>
      </c>
      <c r="F144" t="s">
        <v>268</v>
      </c>
      <c r="G144">
        <v>10827</v>
      </c>
      <c r="H144" t="s">
        <v>10</v>
      </c>
    </row>
    <row r="145" spans="1:8" x14ac:dyDescent="0.25">
      <c r="A145" t="str">
        <f t="shared" si="3"/>
        <v>Microsoft.Network_PublicIPPrefixPropertiesFormat</v>
      </c>
      <c r="B145" t="s">
        <v>1167</v>
      </c>
      <c r="C145">
        <v>3417</v>
      </c>
      <c r="D145" t="s">
        <v>269</v>
      </c>
      <c r="E145">
        <v>3418</v>
      </c>
      <c r="F145" t="s">
        <v>28</v>
      </c>
      <c r="G145">
        <v>10827</v>
      </c>
      <c r="H145" t="s">
        <v>10</v>
      </c>
    </row>
    <row r="146" spans="1:8" x14ac:dyDescent="0.25">
      <c r="A146" t="str">
        <f t="shared" si="3"/>
        <v>Microsoft.Network_OperationPropertiesFormat</v>
      </c>
      <c r="B146" t="s">
        <v>1167</v>
      </c>
      <c r="C146">
        <v>3423</v>
      </c>
      <c r="D146" t="s">
        <v>270</v>
      </c>
      <c r="E146">
        <v>3422</v>
      </c>
      <c r="F146" t="s">
        <v>98</v>
      </c>
      <c r="G146">
        <v>10827</v>
      </c>
      <c r="H146" t="s">
        <v>10</v>
      </c>
    </row>
    <row r="147" spans="1:8" x14ac:dyDescent="0.25">
      <c r="A147" t="str">
        <f t="shared" si="3"/>
        <v>Microsoft.Network_AzureWebCategoryPropertiesFormat</v>
      </c>
      <c r="B147" t="s">
        <v>1167</v>
      </c>
      <c r="C147">
        <v>3428</v>
      </c>
      <c r="D147" t="s">
        <v>271</v>
      </c>
      <c r="E147">
        <v>3429</v>
      </c>
      <c r="F147" t="s">
        <v>272</v>
      </c>
      <c r="G147">
        <v>10827</v>
      </c>
      <c r="H147" t="s">
        <v>10</v>
      </c>
    </row>
    <row r="148" spans="1:8" x14ac:dyDescent="0.25">
      <c r="A148" t="str">
        <f t="shared" si="3"/>
        <v>Microsoft.Network_SecurityPartnerProviderPropertiesFormat</v>
      </c>
      <c r="B148" t="s">
        <v>1167</v>
      </c>
      <c r="C148">
        <v>3431</v>
      </c>
      <c r="D148" t="s">
        <v>273</v>
      </c>
      <c r="E148">
        <v>3432</v>
      </c>
      <c r="F148" t="s">
        <v>274</v>
      </c>
      <c r="G148">
        <v>10827</v>
      </c>
      <c r="H148" t="s">
        <v>10</v>
      </c>
    </row>
    <row r="149" spans="1:8" x14ac:dyDescent="0.25">
      <c r="A149" t="str">
        <f t="shared" si="3"/>
        <v>Microsoft.Network_BgpServiceCommunityPropertiesFormat</v>
      </c>
      <c r="B149" t="s">
        <v>1167</v>
      </c>
      <c r="C149">
        <v>3437</v>
      </c>
      <c r="D149" t="s">
        <v>275</v>
      </c>
      <c r="E149">
        <v>3438</v>
      </c>
      <c r="F149" t="s">
        <v>276</v>
      </c>
      <c r="G149">
        <v>10827</v>
      </c>
      <c r="H149" t="s">
        <v>10</v>
      </c>
    </row>
    <row r="150" spans="1:8" x14ac:dyDescent="0.25">
      <c r="A150" t="str">
        <f t="shared" si="3"/>
        <v>Microsoft.Network_ApplicationGatewayIPConfigurationPropertiesFormat</v>
      </c>
      <c r="B150" t="s">
        <v>1167</v>
      </c>
      <c r="C150">
        <v>3449</v>
      </c>
      <c r="D150" t="s">
        <v>277</v>
      </c>
      <c r="E150">
        <v>3450</v>
      </c>
      <c r="F150" t="s">
        <v>278</v>
      </c>
      <c r="G150">
        <v>10827</v>
      </c>
      <c r="H150" t="s">
        <v>10</v>
      </c>
    </row>
    <row r="151" spans="1:8" x14ac:dyDescent="0.25">
      <c r="A151" t="str">
        <f t="shared" si="3"/>
        <v>Microsoft.Network_ApplicationGatewayAuthenticationCertificatePropertiesFormat</v>
      </c>
      <c r="B151" t="s">
        <v>1167</v>
      </c>
      <c r="C151">
        <v>3451</v>
      </c>
      <c r="D151" t="s">
        <v>279</v>
      </c>
      <c r="E151">
        <v>3452</v>
      </c>
      <c r="F151" t="s">
        <v>280</v>
      </c>
      <c r="G151">
        <v>10827</v>
      </c>
      <c r="H151" t="s">
        <v>10</v>
      </c>
    </row>
    <row r="152" spans="1:8" x14ac:dyDescent="0.25">
      <c r="A152" t="str">
        <f t="shared" si="3"/>
        <v>Microsoft.Network_ApplicationGatewayTrustedRootCertificatePropertiesFormat</v>
      </c>
      <c r="B152" t="s">
        <v>1167</v>
      </c>
      <c r="C152">
        <v>3453</v>
      </c>
      <c r="D152" t="s">
        <v>281</v>
      </c>
      <c r="E152">
        <v>3454</v>
      </c>
      <c r="F152" t="s">
        <v>282</v>
      </c>
      <c r="G152">
        <v>10827</v>
      </c>
      <c r="H152" t="s">
        <v>10</v>
      </c>
    </row>
    <row r="153" spans="1:8" x14ac:dyDescent="0.25">
      <c r="A153" t="str">
        <f t="shared" si="3"/>
        <v>Microsoft.Network_ApplicationGatewayTrustedClientCertificatePropertiesFormat</v>
      </c>
      <c r="B153" t="s">
        <v>1167</v>
      </c>
      <c r="C153">
        <v>3455</v>
      </c>
      <c r="D153" t="s">
        <v>283</v>
      </c>
      <c r="E153">
        <v>3456</v>
      </c>
      <c r="F153" t="s">
        <v>284</v>
      </c>
      <c r="G153">
        <v>10827</v>
      </c>
      <c r="H153" t="s">
        <v>10</v>
      </c>
    </row>
    <row r="154" spans="1:8" x14ac:dyDescent="0.25">
      <c r="A154" t="str">
        <f t="shared" si="3"/>
        <v>Microsoft.Network_ApplicationGatewaySslCertificatePropertiesFormat</v>
      </c>
      <c r="B154" t="s">
        <v>1167</v>
      </c>
      <c r="C154">
        <v>3457</v>
      </c>
      <c r="D154" t="s">
        <v>285</v>
      </c>
      <c r="E154">
        <v>3458</v>
      </c>
      <c r="F154" t="s">
        <v>286</v>
      </c>
      <c r="G154">
        <v>10827</v>
      </c>
      <c r="H154" t="s">
        <v>10</v>
      </c>
    </row>
    <row r="155" spans="1:8" x14ac:dyDescent="0.25">
      <c r="A155" t="str">
        <f t="shared" si="3"/>
        <v>Microsoft.Network_ApplicationGatewayFrontendIPConfigurationPropertiesFormat</v>
      </c>
      <c r="B155" t="s">
        <v>1167</v>
      </c>
      <c r="C155">
        <v>3459</v>
      </c>
      <c r="D155" t="s">
        <v>287</v>
      </c>
      <c r="E155">
        <v>3460</v>
      </c>
      <c r="F155" t="s">
        <v>288</v>
      </c>
      <c r="G155">
        <v>10827</v>
      </c>
      <c r="H155" t="s">
        <v>10</v>
      </c>
    </row>
    <row r="156" spans="1:8" x14ac:dyDescent="0.25">
      <c r="A156" t="str">
        <f t="shared" si="3"/>
        <v>Microsoft.Network_ApplicationGatewayFrontendPortPropertiesFormat</v>
      </c>
      <c r="B156" t="s">
        <v>1167</v>
      </c>
      <c r="C156">
        <v>3461</v>
      </c>
      <c r="D156" t="s">
        <v>289</v>
      </c>
      <c r="E156">
        <v>3462</v>
      </c>
      <c r="F156" t="s">
        <v>290</v>
      </c>
      <c r="G156">
        <v>10827</v>
      </c>
      <c r="H156" t="s">
        <v>10</v>
      </c>
    </row>
    <row r="157" spans="1:8" x14ac:dyDescent="0.25">
      <c r="A157" t="str">
        <f t="shared" si="3"/>
        <v>Microsoft.Network_ApplicationGatewayBackendAddressPoolPropertiesFormat</v>
      </c>
      <c r="B157" t="s">
        <v>1167</v>
      </c>
      <c r="C157">
        <v>3464</v>
      </c>
      <c r="D157" t="s">
        <v>291</v>
      </c>
      <c r="E157">
        <v>3465</v>
      </c>
      <c r="F157" t="s">
        <v>292</v>
      </c>
      <c r="G157">
        <v>10827</v>
      </c>
      <c r="H157" t="s">
        <v>10</v>
      </c>
    </row>
    <row r="158" spans="1:8" x14ac:dyDescent="0.25">
      <c r="A158" t="str">
        <f t="shared" si="3"/>
        <v>Microsoft.Network_ApplicationGatewayBackendHttpSettingsPropertiesFormat</v>
      </c>
      <c r="B158" t="s">
        <v>1167</v>
      </c>
      <c r="C158">
        <v>3466</v>
      </c>
      <c r="D158" t="s">
        <v>293</v>
      </c>
      <c r="E158">
        <v>3467</v>
      </c>
      <c r="F158" t="s">
        <v>294</v>
      </c>
      <c r="G158">
        <v>10827</v>
      </c>
      <c r="H158" t="s">
        <v>10</v>
      </c>
    </row>
    <row r="159" spans="1:8" x14ac:dyDescent="0.25">
      <c r="A159" t="str">
        <f t="shared" si="3"/>
        <v>Microsoft.Network_ApplicationGatewaySslProfilePropertiesFormat</v>
      </c>
      <c r="B159" t="s">
        <v>1167</v>
      </c>
      <c r="C159">
        <v>3468</v>
      </c>
      <c r="D159" t="s">
        <v>295</v>
      </c>
      <c r="E159">
        <v>3469</v>
      </c>
      <c r="F159" t="s">
        <v>296</v>
      </c>
      <c r="G159">
        <v>10827</v>
      </c>
      <c r="H159" t="s">
        <v>10</v>
      </c>
    </row>
    <row r="160" spans="1:8" x14ac:dyDescent="0.25">
      <c r="A160" t="str">
        <f t="shared" si="3"/>
        <v>Microsoft.Network_ApplicationGatewayHttpListenerPropertiesFormat</v>
      </c>
      <c r="B160" t="s">
        <v>1167</v>
      </c>
      <c r="C160">
        <v>3470</v>
      </c>
      <c r="D160" t="s">
        <v>297</v>
      </c>
      <c r="E160">
        <v>3471</v>
      </c>
      <c r="F160" t="s">
        <v>298</v>
      </c>
      <c r="G160">
        <v>10827</v>
      </c>
      <c r="H160" t="s">
        <v>10</v>
      </c>
    </row>
    <row r="161" spans="1:8" x14ac:dyDescent="0.25">
      <c r="A161" t="str">
        <f t="shared" si="3"/>
        <v>Microsoft.Network_ApplicationGatewayPathRulePropertiesFormat</v>
      </c>
      <c r="B161" t="s">
        <v>1167</v>
      </c>
      <c r="C161">
        <v>3472</v>
      </c>
      <c r="D161" t="s">
        <v>299</v>
      </c>
      <c r="E161">
        <v>3473</v>
      </c>
      <c r="F161" t="s">
        <v>300</v>
      </c>
      <c r="G161">
        <v>10827</v>
      </c>
      <c r="H161" t="s">
        <v>10</v>
      </c>
    </row>
    <row r="162" spans="1:8" x14ac:dyDescent="0.25">
      <c r="A162" t="str">
        <f t="shared" si="3"/>
        <v>Microsoft.Network_ApplicationGatewayProbePropertiesFormat</v>
      </c>
      <c r="B162" t="s">
        <v>1167</v>
      </c>
      <c r="C162">
        <v>3474</v>
      </c>
      <c r="D162" t="s">
        <v>301</v>
      </c>
      <c r="E162">
        <v>3476</v>
      </c>
      <c r="F162" t="s">
        <v>302</v>
      </c>
      <c r="G162">
        <v>10827</v>
      </c>
      <c r="H162" t="s">
        <v>10</v>
      </c>
    </row>
    <row r="163" spans="1:8" x14ac:dyDescent="0.25">
      <c r="A163" t="str">
        <f t="shared" si="3"/>
        <v>Microsoft.Network_ApplicationGatewayRequestRoutingRulePropertiesFormat</v>
      </c>
      <c r="B163" t="s">
        <v>1167</v>
      </c>
      <c r="C163">
        <v>3477</v>
      </c>
      <c r="D163" t="s">
        <v>303</v>
      </c>
      <c r="E163">
        <v>3478</v>
      </c>
      <c r="F163" t="s">
        <v>304</v>
      </c>
      <c r="G163">
        <v>10827</v>
      </c>
      <c r="H163" t="s">
        <v>10</v>
      </c>
    </row>
    <row r="164" spans="1:8" x14ac:dyDescent="0.25">
      <c r="A164" t="str">
        <f t="shared" si="3"/>
        <v>Microsoft.Network_ApplicationGatewayRewriteRuleSetPropertiesFormat</v>
      </c>
      <c r="B164" t="s">
        <v>1167</v>
      </c>
      <c r="C164">
        <v>3480</v>
      </c>
      <c r="D164" t="s">
        <v>1171</v>
      </c>
      <c r="E164">
        <v>3479</v>
      </c>
      <c r="F164" t="s">
        <v>544</v>
      </c>
      <c r="G164">
        <v>10827</v>
      </c>
      <c r="H164" t="s">
        <v>10</v>
      </c>
    </row>
    <row r="165" spans="1:8" x14ac:dyDescent="0.25">
      <c r="A165" t="str">
        <f t="shared" si="3"/>
        <v>Microsoft.Network_ApplicationGatewayRedirectConfigurationPropertiesFormat</v>
      </c>
      <c r="B165" t="s">
        <v>1167</v>
      </c>
      <c r="C165">
        <v>3486</v>
      </c>
      <c r="D165" t="s">
        <v>305</v>
      </c>
      <c r="E165">
        <v>3487</v>
      </c>
      <c r="F165" t="s">
        <v>306</v>
      </c>
      <c r="G165">
        <v>10827</v>
      </c>
      <c r="H165" t="s">
        <v>10</v>
      </c>
    </row>
    <row r="166" spans="1:8" x14ac:dyDescent="0.25">
      <c r="A166" t="str">
        <f t="shared" si="3"/>
        <v>Microsoft.Network_ApplicationGatewayPrivateLinkConfigurationProperties</v>
      </c>
      <c r="B166" t="s">
        <v>1167</v>
      </c>
      <c r="C166">
        <v>3489</v>
      </c>
      <c r="D166" t="s">
        <v>307</v>
      </c>
      <c r="E166">
        <v>3488</v>
      </c>
      <c r="F166" t="s">
        <v>308</v>
      </c>
      <c r="G166">
        <v>10827</v>
      </c>
      <c r="H166" t="s">
        <v>10</v>
      </c>
    </row>
    <row r="167" spans="1:8" x14ac:dyDescent="0.25">
      <c r="A167" t="str">
        <f t="shared" si="3"/>
        <v>Microsoft.Network_ApplicationGatewayPrivateLinkIpConfigurationProperties</v>
      </c>
      <c r="B167" t="s">
        <v>1167</v>
      </c>
      <c r="C167">
        <v>3491</v>
      </c>
      <c r="D167" t="s">
        <v>309</v>
      </c>
      <c r="E167">
        <v>3490</v>
      </c>
      <c r="F167" t="s">
        <v>310</v>
      </c>
      <c r="G167">
        <v>10827</v>
      </c>
      <c r="H167" t="s">
        <v>10</v>
      </c>
    </row>
    <row r="168" spans="1:8" x14ac:dyDescent="0.25">
      <c r="A168" t="str">
        <f t="shared" si="3"/>
        <v>Microsoft.Network_ApplicationGatewayPrivateLinkResourceProperties</v>
      </c>
      <c r="B168" t="s">
        <v>1167</v>
      </c>
      <c r="C168">
        <v>3493</v>
      </c>
      <c r="D168" t="s">
        <v>311</v>
      </c>
      <c r="E168">
        <v>3492</v>
      </c>
      <c r="F168" t="s">
        <v>312</v>
      </c>
      <c r="G168">
        <v>10827</v>
      </c>
      <c r="H168" t="s">
        <v>10</v>
      </c>
    </row>
    <row r="169" spans="1:8" x14ac:dyDescent="0.25">
      <c r="A169" t="str">
        <f t="shared" si="3"/>
        <v>Microsoft.Network_ApplicationGatewayPrivateEndpointConnectionProperties</v>
      </c>
      <c r="B169" t="s">
        <v>1167</v>
      </c>
      <c r="C169">
        <v>3496</v>
      </c>
      <c r="D169" t="s">
        <v>313</v>
      </c>
      <c r="E169">
        <v>3495</v>
      </c>
      <c r="F169" t="s">
        <v>314</v>
      </c>
      <c r="G169">
        <v>10827</v>
      </c>
      <c r="H169" t="s">
        <v>10</v>
      </c>
    </row>
    <row r="170" spans="1:8" x14ac:dyDescent="0.25">
      <c r="A170" t="str">
        <f t="shared" si="3"/>
        <v>Microsoft.Network_ApplicationGatewayPropertiesFormat</v>
      </c>
      <c r="B170" t="s">
        <v>1167</v>
      </c>
      <c r="C170">
        <v>3498</v>
      </c>
      <c r="D170" t="s">
        <v>315</v>
      </c>
      <c r="E170">
        <v>3499</v>
      </c>
      <c r="F170" t="s">
        <v>30</v>
      </c>
      <c r="G170">
        <v>10827</v>
      </c>
      <c r="H170" t="s">
        <v>10</v>
      </c>
    </row>
    <row r="171" spans="1:8" x14ac:dyDescent="0.25">
      <c r="A171" t="str">
        <f t="shared" si="3"/>
        <v>Microsoft.Network_ApplicationGatewayUrlPathMapPropertiesFormat</v>
      </c>
      <c r="B171" t="s">
        <v>1167</v>
      </c>
      <c r="C171">
        <v>3501</v>
      </c>
      <c r="D171" t="s">
        <v>316</v>
      </c>
      <c r="E171">
        <v>3502</v>
      </c>
      <c r="F171" t="s">
        <v>317</v>
      </c>
      <c r="G171">
        <v>10827</v>
      </c>
      <c r="H171" t="s">
        <v>10</v>
      </c>
    </row>
    <row r="172" spans="1:8" x14ac:dyDescent="0.25">
      <c r="A172" t="str">
        <f t="shared" si="3"/>
        <v>Microsoft.Network_ApplicationGatewayFirewallRuleSetPropertiesFormat</v>
      </c>
      <c r="B172" t="s">
        <v>1167</v>
      </c>
      <c r="C172">
        <v>3513</v>
      </c>
      <c r="D172" t="s">
        <v>1172</v>
      </c>
      <c r="E172">
        <v>3512</v>
      </c>
      <c r="F172" t="s">
        <v>548</v>
      </c>
      <c r="G172">
        <v>10827</v>
      </c>
      <c r="H172" t="s">
        <v>10</v>
      </c>
    </row>
    <row r="173" spans="1:8" x14ac:dyDescent="0.25">
      <c r="A173" t="str">
        <f t="shared" si="3"/>
        <v>Microsoft.Network_ApplicationGatewayAvailableSslOptionsPropertiesFormat</v>
      </c>
      <c r="B173" t="s">
        <v>1167</v>
      </c>
      <c r="C173">
        <v>3517</v>
      </c>
      <c r="D173" t="s">
        <v>318</v>
      </c>
      <c r="E173">
        <v>3516</v>
      </c>
      <c r="F173" t="s">
        <v>319</v>
      </c>
      <c r="G173">
        <v>10827</v>
      </c>
      <c r="H173" t="s">
        <v>10</v>
      </c>
    </row>
    <row r="174" spans="1:8" x14ac:dyDescent="0.25">
      <c r="A174" t="str">
        <f t="shared" si="3"/>
        <v>Microsoft.Network_ApplicationGatewaySslPredefinedPolicyPropertiesFormat</v>
      </c>
      <c r="B174" t="s">
        <v>1167</v>
      </c>
      <c r="C174">
        <v>3520</v>
      </c>
      <c r="D174" t="s">
        <v>320</v>
      </c>
      <c r="E174">
        <v>3519</v>
      </c>
      <c r="F174" t="s">
        <v>321</v>
      </c>
      <c r="G174">
        <v>10827</v>
      </c>
      <c r="H174" t="s">
        <v>10</v>
      </c>
    </row>
    <row r="175" spans="1:8" x14ac:dyDescent="0.25">
      <c r="A175" t="str">
        <f t="shared" si="3"/>
        <v>Microsoft.Network_ApplicationGatewayLoadDistributionPolicyPropertiesFormat</v>
      </c>
      <c r="B175" t="s">
        <v>1167</v>
      </c>
      <c r="C175">
        <v>3527</v>
      </c>
      <c r="D175" t="s">
        <v>322</v>
      </c>
      <c r="E175">
        <v>3528</v>
      </c>
      <c r="F175" t="s">
        <v>323</v>
      </c>
      <c r="G175">
        <v>10827</v>
      </c>
      <c r="H175" t="s">
        <v>10</v>
      </c>
    </row>
    <row r="176" spans="1:8" x14ac:dyDescent="0.25">
      <c r="A176" t="str">
        <f t="shared" si="3"/>
        <v>Microsoft.Network_ApplicationGatewayLoadDistributionTargetPropertiesFormat</v>
      </c>
      <c r="B176" t="s">
        <v>1167</v>
      </c>
      <c r="C176">
        <v>3529</v>
      </c>
      <c r="D176" t="s">
        <v>324</v>
      </c>
      <c r="E176">
        <v>3530</v>
      </c>
      <c r="F176" t="s">
        <v>325</v>
      </c>
      <c r="G176">
        <v>10827</v>
      </c>
      <c r="H176" t="s">
        <v>10</v>
      </c>
    </row>
    <row r="177" spans="1:8" x14ac:dyDescent="0.25">
      <c r="A177" t="str">
        <f t="shared" si="3"/>
        <v>Microsoft.Network_ExpressRoutePortsLocationPropertiesFormat</v>
      </c>
      <c r="B177" t="s">
        <v>1167</v>
      </c>
      <c r="C177">
        <v>3534</v>
      </c>
      <c r="D177" t="s">
        <v>326</v>
      </c>
      <c r="E177">
        <v>3535</v>
      </c>
      <c r="F177" t="s">
        <v>327</v>
      </c>
      <c r="G177">
        <v>10827</v>
      </c>
      <c r="H177" t="s">
        <v>10</v>
      </c>
    </row>
    <row r="178" spans="1:8" x14ac:dyDescent="0.25">
      <c r="A178" t="str">
        <f t="shared" si="3"/>
        <v>Microsoft.Network_ExpressRouteLinkPropertiesFormat</v>
      </c>
      <c r="B178" t="s">
        <v>1167</v>
      </c>
      <c r="C178">
        <v>3538</v>
      </c>
      <c r="D178" t="s">
        <v>328</v>
      </c>
      <c r="E178">
        <v>3539</v>
      </c>
      <c r="F178" t="s">
        <v>329</v>
      </c>
      <c r="G178">
        <v>10827</v>
      </c>
      <c r="H178" t="s">
        <v>10</v>
      </c>
    </row>
    <row r="179" spans="1:8" x14ac:dyDescent="0.25">
      <c r="A179" t="str">
        <f t="shared" si="3"/>
        <v>Microsoft.Network_ExpressRoutePortPropertiesFormat</v>
      </c>
      <c r="B179" t="s">
        <v>1167</v>
      </c>
      <c r="C179">
        <v>3541</v>
      </c>
      <c r="D179" t="s">
        <v>330</v>
      </c>
      <c r="E179">
        <v>3542</v>
      </c>
      <c r="F179" t="s">
        <v>331</v>
      </c>
      <c r="G179">
        <v>10827</v>
      </c>
      <c r="H179" t="s">
        <v>10</v>
      </c>
    </row>
    <row r="180" spans="1:8" x14ac:dyDescent="0.25">
      <c r="A180" t="str">
        <f t="shared" si="3"/>
        <v>Microsoft.Network_PrivateEndpointConnectionProperties</v>
      </c>
      <c r="B180" t="s">
        <v>1167</v>
      </c>
      <c r="C180">
        <v>3710</v>
      </c>
      <c r="D180" t="s">
        <v>78</v>
      </c>
      <c r="E180">
        <v>3709</v>
      </c>
      <c r="F180" t="s">
        <v>79</v>
      </c>
      <c r="G180">
        <v>10827</v>
      </c>
      <c r="H180" t="s">
        <v>10</v>
      </c>
    </row>
    <row r="181" spans="1:8" x14ac:dyDescent="0.25">
      <c r="A181" t="str">
        <f t="shared" si="3"/>
        <v>Microsoft.Network_PrivateLinkServiceConnectionProperties</v>
      </c>
      <c r="B181" t="s">
        <v>1167</v>
      </c>
      <c r="C181">
        <v>3550</v>
      </c>
      <c r="D181" t="s">
        <v>332</v>
      </c>
      <c r="E181">
        <v>3549</v>
      </c>
      <c r="F181" t="s">
        <v>333</v>
      </c>
      <c r="G181">
        <v>10827</v>
      </c>
      <c r="H181" t="s">
        <v>10</v>
      </c>
    </row>
    <row r="182" spans="1:8" x14ac:dyDescent="0.25">
      <c r="A182" t="str">
        <f t="shared" si="3"/>
        <v>Microsoft.Network_PrivateDnsZoneGroupPropertiesFormat</v>
      </c>
      <c r="B182" t="s">
        <v>1167</v>
      </c>
      <c r="C182">
        <v>3556</v>
      </c>
      <c r="D182" t="s">
        <v>334</v>
      </c>
      <c r="E182">
        <v>3555</v>
      </c>
      <c r="F182" t="s">
        <v>335</v>
      </c>
      <c r="G182">
        <v>10827</v>
      </c>
      <c r="H182" t="s">
        <v>10</v>
      </c>
    </row>
    <row r="183" spans="1:8" x14ac:dyDescent="0.25">
      <c r="A183" t="str">
        <f t="shared" si="3"/>
        <v>Microsoft.Network_PrivateEndpointIPConfigurationProperties</v>
      </c>
      <c r="B183" t="s">
        <v>1167</v>
      </c>
      <c r="C183">
        <v>3561</v>
      </c>
      <c r="D183" t="s">
        <v>336</v>
      </c>
      <c r="E183">
        <v>3560</v>
      </c>
      <c r="F183" t="s">
        <v>337</v>
      </c>
      <c r="G183">
        <v>10827</v>
      </c>
      <c r="H183" t="s">
        <v>10</v>
      </c>
    </row>
    <row r="184" spans="1:8" x14ac:dyDescent="0.25">
      <c r="A184" t="str">
        <f t="shared" si="3"/>
        <v>Microsoft.Network_ApplicationSecurityGroupPropertiesFormat</v>
      </c>
      <c r="B184" t="s">
        <v>1167</v>
      </c>
      <c r="C184">
        <v>3563</v>
      </c>
      <c r="D184" t="s">
        <v>338</v>
      </c>
      <c r="E184">
        <v>3562</v>
      </c>
      <c r="F184" t="s">
        <v>339</v>
      </c>
      <c r="G184">
        <v>10827</v>
      </c>
      <c r="H184" t="s">
        <v>10</v>
      </c>
    </row>
    <row r="185" spans="1:8" x14ac:dyDescent="0.25">
      <c r="A185" t="str">
        <f t="shared" si="3"/>
        <v>Microsoft.Network_ServiceEndpointPolicyDefinitionPropertiesFormat</v>
      </c>
      <c r="B185" t="s">
        <v>1167</v>
      </c>
      <c r="C185">
        <v>3565</v>
      </c>
      <c r="D185" t="s">
        <v>340</v>
      </c>
      <c r="E185">
        <v>3566</v>
      </c>
      <c r="F185" t="s">
        <v>341</v>
      </c>
      <c r="G185">
        <v>10827</v>
      </c>
      <c r="H185" t="s">
        <v>10</v>
      </c>
    </row>
    <row r="186" spans="1:8" x14ac:dyDescent="0.25">
      <c r="A186" t="str">
        <f t="shared" si="3"/>
        <v>Microsoft.Network_ServiceEndpointPolicyPropertiesFormat</v>
      </c>
      <c r="B186" t="s">
        <v>1167</v>
      </c>
      <c r="C186">
        <v>3568</v>
      </c>
      <c r="D186" t="s">
        <v>342</v>
      </c>
      <c r="E186">
        <v>3569</v>
      </c>
      <c r="F186" t="s">
        <v>343</v>
      </c>
      <c r="G186">
        <v>10827</v>
      </c>
      <c r="H186" t="s">
        <v>10</v>
      </c>
    </row>
    <row r="187" spans="1:8" x14ac:dyDescent="0.25">
      <c r="A187" t="str">
        <f t="shared" si="3"/>
        <v>Microsoft.Network_VirtualRouterPropertiesFormat</v>
      </c>
      <c r="B187" t="s">
        <v>1167</v>
      </c>
      <c r="C187">
        <v>3572</v>
      </c>
      <c r="D187" t="s">
        <v>344</v>
      </c>
      <c r="E187">
        <v>3571</v>
      </c>
      <c r="F187" t="s">
        <v>345</v>
      </c>
      <c r="G187">
        <v>10827</v>
      </c>
      <c r="H187" t="s">
        <v>10</v>
      </c>
    </row>
    <row r="188" spans="1:8" x14ac:dyDescent="0.25">
      <c r="A188" t="str">
        <f t="shared" si="3"/>
        <v>Microsoft.Network_VirtualRouterPeeringProperties</v>
      </c>
      <c r="B188" t="s">
        <v>1167</v>
      </c>
      <c r="C188">
        <v>3574</v>
      </c>
      <c r="D188" t="s">
        <v>346</v>
      </c>
      <c r="E188">
        <v>3573</v>
      </c>
      <c r="F188" t="s">
        <v>347</v>
      </c>
      <c r="G188">
        <v>10827</v>
      </c>
      <c r="H188" t="s">
        <v>10</v>
      </c>
    </row>
    <row r="189" spans="1:8" x14ac:dyDescent="0.25">
      <c r="A189" t="str">
        <f t="shared" si="3"/>
        <v>Microsoft.Network_VirtualNetworkTapPropertiesFormat</v>
      </c>
      <c r="B189" t="s">
        <v>1167</v>
      </c>
      <c r="C189">
        <v>3578</v>
      </c>
      <c r="D189" t="s">
        <v>348</v>
      </c>
      <c r="E189">
        <v>3577</v>
      </c>
      <c r="F189" t="s">
        <v>349</v>
      </c>
      <c r="G189">
        <v>10827</v>
      </c>
      <c r="H189" t="s">
        <v>10</v>
      </c>
    </row>
    <row r="190" spans="1:8" x14ac:dyDescent="0.25">
      <c r="A190" t="str">
        <f t="shared" si="3"/>
        <v>Microsoft.Network_AzureFirewallIPConfigurationPropertiesFormat</v>
      </c>
      <c r="B190" t="s">
        <v>1167</v>
      </c>
      <c r="C190">
        <v>3580</v>
      </c>
      <c r="D190" t="s">
        <v>350</v>
      </c>
      <c r="E190">
        <v>3581</v>
      </c>
      <c r="F190" t="s">
        <v>351</v>
      </c>
      <c r="G190">
        <v>10827</v>
      </c>
      <c r="H190" t="s">
        <v>10</v>
      </c>
    </row>
    <row r="191" spans="1:8" x14ac:dyDescent="0.25">
      <c r="A191" t="str">
        <f t="shared" si="3"/>
        <v>Microsoft.Network_AzureFirewallPropertiesFormat</v>
      </c>
      <c r="B191" t="s">
        <v>1167</v>
      </c>
      <c r="C191">
        <v>3587</v>
      </c>
      <c r="D191" t="s">
        <v>352</v>
      </c>
      <c r="E191">
        <v>3588</v>
      </c>
      <c r="F191" t="s">
        <v>34</v>
      </c>
      <c r="G191">
        <v>10827</v>
      </c>
      <c r="H191" t="s">
        <v>10</v>
      </c>
    </row>
    <row r="192" spans="1:8" x14ac:dyDescent="0.25">
      <c r="A192" t="str">
        <f t="shared" si="3"/>
        <v>Microsoft.Network_AzureFirewallApplicationRuleCollectionPropertiesFormat</v>
      </c>
      <c r="B192" t="s">
        <v>1167</v>
      </c>
      <c r="C192">
        <v>3592</v>
      </c>
      <c r="D192" t="s">
        <v>353</v>
      </c>
      <c r="E192">
        <v>3593</v>
      </c>
      <c r="F192" t="s">
        <v>354</v>
      </c>
      <c r="G192">
        <v>10827</v>
      </c>
      <c r="H192" t="s">
        <v>10</v>
      </c>
    </row>
    <row r="193" spans="1:8" x14ac:dyDescent="0.25">
      <c r="A193" t="str">
        <f t="shared" si="3"/>
        <v>Microsoft.Network_AzureFirewallApplicationRuleProtocolType</v>
      </c>
      <c r="B193" t="s">
        <v>1167</v>
      </c>
      <c r="C193">
        <v>3607</v>
      </c>
      <c r="D193" t="s">
        <v>355</v>
      </c>
      <c r="E193">
        <v>3594</v>
      </c>
      <c r="F193" t="s">
        <v>356</v>
      </c>
      <c r="G193">
        <v>10827</v>
      </c>
      <c r="H193" t="s">
        <v>10</v>
      </c>
    </row>
    <row r="194" spans="1:8" x14ac:dyDescent="0.25">
      <c r="A194" t="str">
        <f t="shared" si="3"/>
        <v>Microsoft.Network_AzureFirewallNatRuleCollectionProperties</v>
      </c>
      <c r="B194" t="s">
        <v>1167</v>
      </c>
      <c r="C194">
        <v>3596</v>
      </c>
      <c r="D194" t="s">
        <v>357</v>
      </c>
      <c r="E194">
        <v>3597</v>
      </c>
      <c r="F194" t="s">
        <v>358</v>
      </c>
      <c r="G194">
        <v>10827</v>
      </c>
      <c r="H194" t="s">
        <v>10</v>
      </c>
    </row>
    <row r="195" spans="1:8" x14ac:dyDescent="0.25">
      <c r="A195" t="str">
        <f t="shared" si="3"/>
        <v>Microsoft.Network_AzureFirewallNatRCActionType</v>
      </c>
      <c r="B195" t="s">
        <v>1167</v>
      </c>
      <c r="C195">
        <v>3600</v>
      </c>
      <c r="D195" t="s">
        <v>359</v>
      </c>
      <c r="E195">
        <v>3599</v>
      </c>
      <c r="F195" t="s">
        <v>360</v>
      </c>
      <c r="G195">
        <v>10827</v>
      </c>
      <c r="H195" t="s">
        <v>10</v>
      </c>
    </row>
    <row r="196" spans="1:8" x14ac:dyDescent="0.25">
      <c r="A196" t="str">
        <f t="shared" si="3"/>
        <v>Microsoft.Network_AzureFirewallNetworkRuleCollectionPropertiesFormat</v>
      </c>
      <c r="B196" t="s">
        <v>1167</v>
      </c>
      <c r="C196">
        <v>3601</v>
      </c>
      <c r="D196" t="s">
        <v>361</v>
      </c>
      <c r="E196">
        <v>3602</v>
      </c>
      <c r="F196" t="s">
        <v>362</v>
      </c>
      <c r="G196">
        <v>10827</v>
      </c>
      <c r="H196" t="s">
        <v>10</v>
      </c>
    </row>
    <row r="197" spans="1:8" x14ac:dyDescent="0.25">
      <c r="A197" t="str">
        <f t="shared" si="3"/>
        <v>Microsoft.Network_AzureFirewallRCActionType</v>
      </c>
      <c r="B197" t="s">
        <v>1167</v>
      </c>
      <c r="C197">
        <v>3605</v>
      </c>
      <c r="D197" t="s">
        <v>363</v>
      </c>
      <c r="E197">
        <v>3604</v>
      </c>
      <c r="F197" t="s">
        <v>364</v>
      </c>
      <c r="G197">
        <v>10827</v>
      </c>
      <c r="H197" t="s">
        <v>10</v>
      </c>
    </row>
    <row r="198" spans="1:8" x14ac:dyDescent="0.25">
      <c r="A198" t="str">
        <f t="shared" si="3"/>
        <v>Microsoft.Network_NetworkWatcherPropertiesFormat</v>
      </c>
      <c r="B198" t="s">
        <v>1167</v>
      </c>
      <c r="C198">
        <v>3611</v>
      </c>
      <c r="D198" t="s">
        <v>365</v>
      </c>
      <c r="E198">
        <v>3610</v>
      </c>
      <c r="F198" t="s">
        <v>366</v>
      </c>
      <c r="G198">
        <v>10827</v>
      </c>
      <c r="H198" t="s">
        <v>10</v>
      </c>
    </row>
    <row r="199" spans="1:8" x14ac:dyDescent="0.25">
      <c r="A199" t="str">
        <f t="shared" si="3"/>
        <v>Microsoft.Network_PacketCaptureParameters</v>
      </c>
      <c r="B199" t="s">
        <v>1167</v>
      </c>
      <c r="C199">
        <v>3628</v>
      </c>
      <c r="D199" t="s">
        <v>367</v>
      </c>
      <c r="E199">
        <v>3627</v>
      </c>
      <c r="F199" t="s">
        <v>368</v>
      </c>
      <c r="G199">
        <v>10827</v>
      </c>
      <c r="H199" t="s">
        <v>10</v>
      </c>
    </row>
    <row r="200" spans="1:8" x14ac:dyDescent="0.25">
      <c r="A200" t="str">
        <f t="shared" si="3"/>
        <v>Microsoft.Network_PacketCaptureResultProperties</v>
      </c>
      <c r="B200" t="s">
        <v>1167</v>
      </c>
      <c r="C200">
        <v>3633</v>
      </c>
      <c r="D200" t="s">
        <v>369</v>
      </c>
      <c r="E200">
        <v>3632</v>
      </c>
      <c r="F200" t="s">
        <v>370</v>
      </c>
      <c r="G200">
        <v>10827</v>
      </c>
      <c r="H200" t="s">
        <v>10</v>
      </c>
    </row>
    <row r="201" spans="1:8" x14ac:dyDescent="0.25">
      <c r="A201" t="str">
        <f t="shared" si="3"/>
        <v>Microsoft.Network_FlowLogPropertiesFormat</v>
      </c>
      <c r="B201" t="s">
        <v>1167</v>
      </c>
      <c r="C201">
        <v>3643</v>
      </c>
      <c r="D201" t="s">
        <v>371</v>
      </c>
      <c r="E201">
        <v>3642</v>
      </c>
      <c r="F201" t="s">
        <v>372</v>
      </c>
      <c r="G201">
        <v>10827</v>
      </c>
      <c r="H201" t="s">
        <v>10</v>
      </c>
    </row>
    <row r="202" spans="1:8" x14ac:dyDescent="0.25">
      <c r="A202" t="str">
        <f t="shared" ref="A202:A218" si="4">_xlfn.CONCAT(H202,"_",D202)</f>
        <v>Microsoft.Network_HopLinkProperties</v>
      </c>
      <c r="B202" t="s">
        <v>1167</v>
      </c>
      <c r="C202">
        <v>3657</v>
      </c>
      <c r="D202" t="s">
        <v>373</v>
      </c>
      <c r="E202">
        <v>3656</v>
      </c>
      <c r="F202" t="s">
        <v>374</v>
      </c>
      <c r="G202">
        <v>10827</v>
      </c>
      <c r="H202" t="s">
        <v>10</v>
      </c>
    </row>
    <row r="203" spans="1:8" x14ac:dyDescent="0.25">
      <c r="A203" t="str">
        <f t="shared" si="4"/>
        <v>Microsoft.Network_ConnectionMonitorParameters</v>
      </c>
      <c r="B203" t="s">
        <v>1167</v>
      </c>
      <c r="C203">
        <v>3683</v>
      </c>
      <c r="D203" t="s">
        <v>375</v>
      </c>
      <c r="E203">
        <v>3682</v>
      </c>
      <c r="F203" t="s">
        <v>376</v>
      </c>
      <c r="G203">
        <v>10827</v>
      </c>
      <c r="H203" t="s">
        <v>10</v>
      </c>
    </row>
    <row r="204" spans="1:8" x14ac:dyDescent="0.25">
      <c r="A204" t="str">
        <f t="shared" si="4"/>
        <v>Microsoft.Network_ConnectionMonitorResultProperties</v>
      </c>
      <c r="B204" t="s">
        <v>1167</v>
      </c>
      <c r="C204">
        <v>3702</v>
      </c>
      <c r="D204" t="s">
        <v>377</v>
      </c>
      <c r="E204">
        <v>3701</v>
      </c>
      <c r="F204" t="s">
        <v>378</v>
      </c>
      <c r="G204">
        <v>10827</v>
      </c>
      <c r="H204" t="s">
        <v>10</v>
      </c>
    </row>
    <row r="205" spans="1:8" x14ac:dyDescent="0.25">
      <c r="A205" t="str">
        <f t="shared" si="4"/>
        <v>Microsoft.Network_PrivateLinkServiceProperties</v>
      </c>
      <c r="B205" t="s">
        <v>1167</v>
      </c>
      <c r="C205">
        <v>3705</v>
      </c>
      <c r="D205" t="s">
        <v>379</v>
      </c>
      <c r="E205">
        <v>3704</v>
      </c>
      <c r="F205" t="s">
        <v>380</v>
      </c>
      <c r="G205">
        <v>10827</v>
      </c>
      <c r="H205" t="s">
        <v>10</v>
      </c>
    </row>
    <row r="206" spans="1:8" x14ac:dyDescent="0.25">
      <c r="A206" t="str">
        <f t="shared" si="4"/>
        <v>Microsoft.Network_PrivateLinkServiceIpConfigurationProperties</v>
      </c>
      <c r="B206" t="s">
        <v>1167</v>
      </c>
      <c r="C206">
        <v>3708</v>
      </c>
      <c r="D206" t="s">
        <v>381</v>
      </c>
      <c r="E206">
        <v>3707</v>
      </c>
      <c r="F206" t="s">
        <v>382</v>
      </c>
      <c r="G206">
        <v>10827</v>
      </c>
      <c r="H206" t="s">
        <v>10</v>
      </c>
    </row>
    <row r="207" spans="1:8" x14ac:dyDescent="0.25">
      <c r="A207" t="str">
        <f t="shared" si="4"/>
        <v>Microsoft.Network_BastionHostIPConfigurationPropertiesFormat</v>
      </c>
      <c r="B207" t="s">
        <v>1167</v>
      </c>
      <c r="C207">
        <v>3719</v>
      </c>
      <c r="D207" t="s">
        <v>383</v>
      </c>
      <c r="E207">
        <v>3720</v>
      </c>
      <c r="F207" t="s">
        <v>384</v>
      </c>
      <c r="G207">
        <v>10827</v>
      </c>
      <c r="H207" t="s">
        <v>10</v>
      </c>
    </row>
    <row r="208" spans="1:8" x14ac:dyDescent="0.25">
      <c r="A208" t="str">
        <f t="shared" si="4"/>
        <v>Microsoft.Network_BastionHostPropertiesFormat</v>
      </c>
      <c r="B208" t="s">
        <v>1167</v>
      </c>
      <c r="C208">
        <v>3721</v>
      </c>
      <c r="D208" t="s">
        <v>385</v>
      </c>
      <c r="E208">
        <v>3722</v>
      </c>
      <c r="F208" t="s">
        <v>386</v>
      </c>
      <c r="G208">
        <v>10827</v>
      </c>
      <c r="H208" t="s">
        <v>10</v>
      </c>
    </row>
    <row r="209" spans="1:8" x14ac:dyDescent="0.25">
      <c r="A209" t="str">
        <f t="shared" si="4"/>
        <v>Microsoft.Network_RouteFilterRulePropertiesFormat</v>
      </c>
      <c r="B209" t="s">
        <v>1167</v>
      </c>
      <c r="C209">
        <v>3733</v>
      </c>
      <c r="D209" t="s">
        <v>387</v>
      </c>
      <c r="E209">
        <v>3734</v>
      </c>
      <c r="F209" t="s">
        <v>388</v>
      </c>
      <c r="G209">
        <v>10827</v>
      </c>
      <c r="H209" t="s">
        <v>10</v>
      </c>
    </row>
    <row r="210" spans="1:8" x14ac:dyDescent="0.25">
      <c r="A210" t="str">
        <f t="shared" si="4"/>
        <v>Microsoft.Network_RouteFilterPropertiesFormat</v>
      </c>
      <c r="B210" t="s">
        <v>1167</v>
      </c>
      <c r="C210">
        <v>3736</v>
      </c>
      <c r="D210" t="s">
        <v>389</v>
      </c>
      <c r="E210">
        <v>3737</v>
      </c>
      <c r="F210" t="s">
        <v>390</v>
      </c>
      <c r="G210">
        <v>10827</v>
      </c>
      <c r="H210" t="s">
        <v>10</v>
      </c>
    </row>
    <row r="211" spans="1:8" x14ac:dyDescent="0.25">
      <c r="A211" t="str">
        <f t="shared" si="4"/>
        <v>Microsoft.Network_EndpointProperties</v>
      </c>
      <c r="B211" t="s">
        <v>1167</v>
      </c>
      <c r="C211">
        <v>3742</v>
      </c>
      <c r="D211" t="s">
        <v>391</v>
      </c>
      <c r="E211">
        <v>3749</v>
      </c>
      <c r="F211" t="s">
        <v>392</v>
      </c>
      <c r="G211">
        <v>10827</v>
      </c>
      <c r="H211" t="s">
        <v>10</v>
      </c>
    </row>
    <row r="212" spans="1:8" x14ac:dyDescent="0.25">
      <c r="A212" t="str">
        <f t="shared" si="4"/>
        <v>Microsoft.Network_ProfileProperties</v>
      </c>
      <c r="B212" t="s">
        <v>1167</v>
      </c>
      <c r="C212">
        <v>3753</v>
      </c>
      <c r="D212" t="s">
        <v>393</v>
      </c>
      <c r="E212">
        <v>3755</v>
      </c>
      <c r="F212" t="s">
        <v>394</v>
      </c>
      <c r="G212">
        <v>10827</v>
      </c>
      <c r="H212" t="s">
        <v>10</v>
      </c>
    </row>
    <row r="213" spans="1:8" x14ac:dyDescent="0.25">
      <c r="A213" t="str">
        <f t="shared" si="4"/>
        <v>Microsoft.Network_CloudErrorBody</v>
      </c>
      <c r="B213" t="s">
        <v>1167</v>
      </c>
      <c r="C213">
        <v>3766</v>
      </c>
      <c r="D213" t="s">
        <v>90</v>
      </c>
      <c r="E213">
        <v>3765</v>
      </c>
      <c r="F213" t="s">
        <v>91</v>
      </c>
      <c r="G213">
        <v>10827</v>
      </c>
      <c r="H213" t="s">
        <v>10</v>
      </c>
    </row>
    <row r="214" spans="1:8" x14ac:dyDescent="0.25">
      <c r="A214" t="str">
        <f t="shared" si="4"/>
        <v>Microsoft.Network_RecordSetProperties</v>
      </c>
      <c r="B214" t="s">
        <v>1167</v>
      </c>
      <c r="C214">
        <v>3777</v>
      </c>
      <c r="D214" t="s">
        <v>1168</v>
      </c>
      <c r="E214">
        <v>3778</v>
      </c>
      <c r="F214" t="s">
        <v>497</v>
      </c>
      <c r="G214">
        <v>10827</v>
      </c>
      <c r="H214" t="s">
        <v>10</v>
      </c>
    </row>
    <row r="215" spans="1:8" x14ac:dyDescent="0.25">
      <c r="A215" t="str">
        <f t="shared" si="4"/>
        <v>Microsoft.Network_ZoneProperties</v>
      </c>
      <c r="B215" t="s">
        <v>1167</v>
      </c>
      <c r="C215">
        <v>3781</v>
      </c>
      <c r="D215" t="s">
        <v>395</v>
      </c>
      <c r="E215">
        <v>3782</v>
      </c>
      <c r="F215" t="s">
        <v>396</v>
      </c>
      <c r="G215">
        <v>10827</v>
      </c>
      <c r="H215" t="s">
        <v>10</v>
      </c>
    </row>
    <row r="216" spans="1:8" x14ac:dyDescent="0.25">
      <c r="A216" t="str">
        <f t="shared" si="4"/>
        <v>Microsoft.Network_DnsResourceReferenceRequestProperties</v>
      </c>
      <c r="B216" t="s">
        <v>1167</v>
      </c>
      <c r="C216">
        <v>3786</v>
      </c>
      <c r="D216" t="s">
        <v>397</v>
      </c>
      <c r="E216">
        <v>3785</v>
      </c>
      <c r="F216" t="s">
        <v>398</v>
      </c>
      <c r="G216">
        <v>10827</v>
      </c>
      <c r="H216" t="s">
        <v>10</v>
      </c>
    </row>
    <row r="217" spans="1:8" x14ac:dyDescent="0.25">
      <c r="A217" t="str">
        <f t="shared" si="4"/>
        <v>Microsoft.Network_DnsResourceReferenceResultProperties</v>
      </c>
      <c r="B217" t="s">
        <v>1167</v>
      </c>
      <c r="C217">
        <v>3788</v>
      </c>
      <c r="D217" t="s">
        <v>399</v>
      </c>
      <c r="E217">
        <v>3787</v>
      </c>
      <c r="F217" t="s">
        <v>400</v>
      </c>
      <c r="G217">
        <v>10827</v>
      </c>
      <c r="H217" t="s">
        <v>10</v>
      </c>
    </row>
    <row r="218" spans="1:8" x14ac:dyDescent="0.25">
      <c r="A218" t="str">
        <f t="shared" si="4"/>
        <v>Microsoft.Network_CloudErrorBody</v>
      </c>
      <c r="B218" t="s">
        <v>1167</v>
      </c>
      <c r="C218">
        <v>3793</v>
      </c>
      <c r="D218" t="s">
        <v>90</v>
      </c>
      <c r="E218">
        <v>3792</v>
      </c>
      <c r="F218" t="s">
        <v>91</v>
      </c>
      <c r="G218">
        <v>10827</v>
      </c>
      <c r="H218" t="s">
        <v>10</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F04E7-9C9D-4902-BF46-4BF1815E9A0F}">
  <sheetPr>
    <tabColor rgb="FFFF0000"/>
  </sheetPr>
  <dimension ref="A1:H113"/>
  <sheetViews>
    <sheetView workbookViewId="0">
      <selection activeCell="B1" sqref="B1:B1048576"/>
    </sheetView>
  </sheetViews>
  <sheetFormatPr defaultRowHeight="15.75" x14ac:dyDescent="0.25"/>
  <cols>
    <col min="1" max="1" width="67.375" bestFit="1" customWidth="1"/>
    <col min="2" max="2" width="13.375" bestFit="1" customWidth="1"/>
    <col min="3" max="3" width="7.375" bestFit="1" customWidth="1"/>
    <col min="4" max="4" width="54.625" bestFit="1" customWidth="1"/>
    <col min="5" max="5" width="8.625" bestFit="1" customWidth="1"/>
    <col min="6" max="6" width="46.125" bestFit="1" customWidth="1"/>
    <col min="7" max="7" width="9.125" bestFit="1" customWidth="1"/>
    <col min="8" max="8" width="23.75" bestFit="1" customWidth="1"/>
  </cols>
  <sheetData>
    <row r="1" spans="1:8" x14ac:dyDescent="0.25">
      <c r="A1" t="s">
        <v>1175</v>
      </c>
      <c r="B1" t="s">
        <v>1</v>
      </c>
      <c r="C1" t="s">
        <v>2</v>
      </c>
      <c r="D1" t="s">
        <v>3</v>
      </c>
      <c r="E1" t="s">
        <v>4</v>
      </c>
      <c r="F1" t="s">
        <v>5</v>
      </c>
      <c r="G1" t="s">
        <v>6</v>
      </c>
      <c r="H1" t="s">
        <v>7</v>
      </c>
    </row>
    <row r="2" spans="1:8" x14ac:dyDescent="0.25">
      <c r="A2" t="str">
        <f>_xlfn.CONCAT(H2,"_",D2)</f>
        <v>Microsoft.DBforPostgreSQL_DatabaseListResult</v>
      </c>
      <c r="B2" t="s">
        <v>1165</v>
      </c>
      <c r="C2">
        <v>284</v>
      </c>
      <c r="D2" t="s">
        <v>461</v>
      </c>
      <c r="G2">
        <v>10788</v>
      </c>
      <c r="H2" t="s">
        <v>42</v>
      </c>
    </row>
    <row r="3" spans="1:8" x14ac:dyDescent="0.25">
      <c r="A3" t="str">
        <f t="shared" ref="A3:A66" si="0">_xlfn.CONCAT(H3,"_",D3)</f>
        <v>Microsoft.DBforPostgreSQL_ServerListResult</v>
      </c>
      <c r="B3" t="s">
        <v>1165</v>
      </c>
      <c r="C3">
        <v>303</v>
      </c>
      <c r="D3" t="s">
        <v>462</v>
      </c>
      <c r="G3">
        <v>10788</v>
      </c>
      <c r="H3" t="s">
        <v>42</v>
      </c>
    </row>
    <row r="4" spans="1:8" x14ac:dyDescent="0.25">
      <c r="A4" t="str">
        <f t="shared" si="0"/>
        <v>Microsoft.DBforPostgreSQL_FirewallRuleListResult</v>
      </c>
      <c r="B4" t="s">
        <v>1165</v>
      </c>
      <c r="C4">
        <v>312</v>
      </c>
      <c r="D4" t="s">
        <v>463</v>
      </c>
      <c r="G4">
        <v>10788</v>
      </c>
      <c r="H4" t="s">
        <v>42</v>
      </c>
    </row>
    <row r="5" spans="1:8" x14ac:dyDescent="0.25">
      <c r="A5" t="str">
        <f t="shared" si="0"/>
        <v>Microsoft.DBforPostgreSQL_ConfigurationListResult</v>
      </c>
      <c r="B5" t="s">
        <v>1165</v>
      </c>
      <c r="C5">
        <v>315</v>
      </c>
      <c r="D5" t="s">
        <v>464</v>
      </c>
      <c r="G5">
        <v>10788</v>
      </c>
      <c r="H5" t="s">
        <v>42</v>
      </c>
    </row>
    <row r="6" spans="1:8" x14ac:dyDescent="0.25">
      <c r="A6" t="str">
        <f t="shared" si="0"/>
        <v>Microsoft.DBforPostgreSQL_OperationListResult</v>
      </c>
      <c r="B6" t="s">
        <v>1165</v>
      </c>
      <c r="C6">
        <v>318</v>
      </c>
      <c r="D6" t="s">
        <v>465</v>
      </c>
      <c r="G6">
        <v>10788</v>
      </c>
      <c r="H6" t="s">
        <v>42</v>
      </c>
    </row>
    <row r="7" spans="1:8" x14ac:dyDescent="0.25">
      <c r="A7" t="str">
        <f t="shared" si="0"/>
        <v>Microsoft.ServiceBus_SBAuthorizationRuleListResult</v>
      </c>
      <c r="B7" t="s">
        <v>1165</v>
      </c>
      <c r="C7">
        <v>372</v>
      </c>
      <c r="D7" t="s">
        <v>466</v>
      </c>
      <c r="G7">
        <v>10790</v>
      </c>
      <c r="H7" t="s">
        <v>51</v>
      </c>
    </row>
    <row r="8" spans="1:8" x14ac:dyDescent="0.25">
      <c r="A8" t="str">
        <f t="shared" si="0"/>
        <v>Microsoft.ServiceBus_PremiumMessagingRegionsListResult</v>
      </c>
      <c r="B8" t="s">
        <v>1165</v>
      </c>
      <c r="C8">
        <v>383</v>
      </c>
      <c r="D8" t="s">
        <v>467</v>
      </c>
      <c r="G8">
        <v>10790</v>
      </c>
      <c r="H8" t="s">
        <v>51</v>
      </c>
    </row>
    <row r="9" spans="1:8" x14ac:dyDescent="0.25">
      <c r="A9" t="str">
        <f t="shared" si="0"/>
        <v>Microsoft.ServiceBus_SBAuthorizationRuleListResult</v>
      </c>
      <c r="B9" t="s">
        <v>1165</v>
      </c>
      <c r="C9">
        <v>384</v>
      </c>
      <c r="D9" t="s">
        <v>466</v>
      </c>
      <c r="G9">
        <v>10790</v>
      </c>
      <c r="H9" t="s">
        <v>51</v>
      </c>
    </row>
    <row r="10" spans="1:8" x14ac:dyDescent="0.25">
      <c r="A10" t="str">
        <f t="shared" si="0"/>
        <v>Microsoft.ServiceBus_ArmDisasterRecoveryListResult</v>
      </c>
      <c r="B10" t="s">
        <v>1165</v>
      </c>
      <c r="C10">
        <v>392</v>
      </c>
      <c r="D10" t="s">
        <v>468</v>
      </c>
      <c r="G10">
        <v>10790</v>
      </c>
      <c r="H10" t="s">
        <v>51</v>
      </c>
    </row>
    <row r="11" spans="1:8" x14ac:dyDescent="0.25">
      <c r="A11" t="str">
        <f t="shared" si="0"/>
        <v>Microsoft.ServiceBus_SBNamespaceListResult</v>
      </c>
      <c r="B11" t="s">
        <v>1165</v>
      </c>
      <c r="C11">
        <v>399</v>
      </c>
      <c r="D11" t="s">
        <v>469</v>
      </c>
      <c r="G11">
        <v>10790</v>
      </c>
      <c r="H11" t="s">
        <v>51</v>
      </c>
    </row>
    <row r="12" spans="1:8" x14ac:dyDescent="0.25">
      <c r="A12" t="str">
        <f t="shared" si="0"/>
        <v>Microsoft.ServiceBus_SBSubscriptionListResult</v>
      </c>
      <c r="B12" t="s">
        <v>1165</v>
      </c>
      <c r="C12">
        <v>404</v>
      </c>
      <c r="D12" t="s">
        <v>470</v>
      </c>
      <c r="G12">
        <v>10790</v>
      </c>
      <c r="H12" t="s">
        <v>51</v>
      </c>
    </row>
    <row r="13" spans="1:8" x14ac:dyDescent="0.25">
      <c r="A13" t="str">
        <f t="shared" si="0"/>
        <v>Microsoft.ServiceBus_SBQueueListResult</v>
      </c>
      <c r="B13" t="s">
        <v>1165</v>
      </c>
      <c r="C13">
        <v>407</v>
      </c>
      <c r="D13" t="s">
        <v>471</v>
      </c>
      <c r="G13">
        <v>10790</v>
      </c>
      <c r="H13" t="s">
        <v>51</v>
      </c>
    </row>
    <row r="14" spans="1:8" x14ac:dyDescent="0.25">
      <c r="A14" t="str">
        <f t="shared" si="0"/>
        <v>Microsoft.ServiceBus_RuleListResult</v>
      </c>
      <c r="B14" t="s">
        <v>1165</v>
      </c>
      <c r="C14">
        <v>412</v>
      </c>
      <c r="D14" t="s">
        <v>472</v>
      </c>
      <c r="G14">
        <v>10790</v>
      </c>
      <c r="H14" t="s">
        <v>51</v>
      </c>
    </row>
    <row r="15" spans="1:8" x14ac:dyDescent="0.25">
      <c r="A15" t="str">
        <f t="shared" si="0"/>
        <v>Microsoft.ServiceBus_PremiumMessagingRegionsListResult</v>
      </c>
      <c r="B15" t="s">
        <v>1165</v>
      </c>
      <c r="C15">
        <v>420</v>
      </c>
      <c r="D15" t="s">
        <v>467</v>
      </c>
      <c r="G15">
        <v>10790</v>
      </c>
      <c r="H15" t="s">
        <v>51</v>
      </c>
    </row>
    <row r="16" spans="1:8" x14ac:dyDescent="0.25">
      <c r="A16" t="str">
        <f t="shared" si="0"/>
        <v>Microsoft.ServiceBus_NetworkRuleSetListResult</v>
      </c>
      <c r="B16" t="s">
        <v>1165</v>
      </c>
      <c r="C16">
        <v>425</v>
      </c>
      <c r="D16" t="s">
        <v>473</v>
      </c>
      <c r="G16">
        <v>10790</v>
      </c>
      <c r="H16" t="s">
        <v>51</v>
      </c>
    </row>
    <row r="17" spans="1:8" x14ac:dyDescent="0.25">
      <c r="A17" t="str">
        <f t="shared" si="0"/>
        <v>Microsoft.ServiceBus_OperationListResult</v>
      </c>
      <c r="B17" t="s">
        <v>1165</v>
      </c>
      <c r="C17">
        <v>426</v>
      </c>
      <c r="D17" t="s">
        <v>465</v>
      </c>
      <c r="G17">
        <v>10790</v>
      </c>
      <c r="H17" t="s">
        <v>51</v>
      </c>
    </row>
    <row r="18" spans="1:8" x14ac:dyDescent="0.25">
      <c r="A18" t="str">
        <f t="shared" si="0"/>
        <v>Microsoft.ServiceBus_SBTopicListResult</v>
      </c>
      <c r="B18" t="s">
        <v>1165</v>
      </c>
      <c r="C18">
        <v>428</v>
      </c>
      <c r="D18" t="s">
        <v>474</v>
      </c>
      <c r="G18">
        <v>10790</v>
      </c>
      <c r="H18" t="s">
        <v>51</v>
      </c>
    </row>
    <row r="19" spans="1:8" x14ac:dyDescent="0.25">
      <c r="A19" t="str">
        <f t="shared" si="0"/>
        <v>Microsoft.DigitalTwins_DigitalTwinsDescriptionListResult</v>
      </c>
      <c r="B19" t="s">
        <v>1165</v>
      </c>
      <c r="C19">
        <v>1523</v>
      </c>
      <c r="D19" t="s">
        <v>478</v>
      </c>
      <c r="G19">
        <v>10806</v>
      </c>
      <c r="H19" t="s">
        <v>70</v>
      </c>
    </row>
    <row r="20" spans="1:8" x14ac:dyDescent="0.25">
      <c r="A20" t="str">
        <f t="shared" si="0"/>
        <v>Microsoft.DigitalTwins_OperationListResult</v>
      </c>
      <c r="B20" t="s">
        <v>1165</v>
      </c>
      <c r="C20">
        <v>1524</v>
      </c>
      <c r="D20" t="s">
        <v>465</v>
      </c>
      <c r="G20">
        <v>10806</v>
      </c>
      <c r="H20" t="s">
        <v>70</v>
      </c>
    </row>
    <row r="21" spans="1:8" x14ac:dyDescent="0.25">
      <c r="A21" t="str">
        <f t="shared" si="0"/>
        <v>Microsoft.DigitalTwins_DigitalTwinsEndpointResourceListResult</v>
      </c>
      <c r="B21" t="s">
        <v>1165</v>
      </c>
      <c r="C21">
        <v>1535</v>
      </c>
      <c r="D21" t="s">
        <v>479</v>
      </c>
      <c r="G21">
        <v>10806</v>
      </c>
      <c r="H21" t="s">
        <v>70</v>
      </c>
    </row>
    <row r="22" spans="1:8" x14ac:dyDescent="0.25">
      <c r="A22" t="str">
        <f t="shared" si="0"/>
        <v>Microsoft.DocumentDB_OperationListResult</v>
      </c>
      <c r="B22" t="s">
        <v>1165</v>
      </c>
      <c r="C22">
        <v>1783</v>
      </c>
      <c r="D22" t="s">
        <v>465</v>
      </c>
      <c r="G22">
        <v>10809</v>
      </c>
      <c r="H22" t="s">
        <v>73</v>
      </c>
    </row>
    <row r="23" spans="1:8" x14ac:dyDescent="0.25">
      <c r="A23" t="str">
        <f t="shared" si="0"/>
        <v>Microsoft.DocumentDB_MetricListResult</v>
      </c>
      <c r="B23" t="s">
        <v>1165</v>
      </c>
      <c r="C23">
        <v>1791</v>
      </c>
      <c r="D23" t="s">
        <v>481</v>
      </c>
      <c r="G23">
        <v>10809</v>
      </c>
      <c r="H23" t="s">
        <v>73</v>
      </c>
    </row>
    <row r="24" spans="1:8" x14ac:dyDescent="0.25">
      <c r="A24" t="str">
        <f t="shared" si="0"/>
        <v>Microsoft.DocumentDB_PercentileMetricListResult</v>
      </c>
      <c r="B24" t="s">
        <v>1165</v>
      </c>
      <c r="C24">
        <v>1795</v>
      </c>
      <c r="D24" t="s">
        <v>482</v>
      </c>
      <c r="G24">
        <v>10809</v>
      </c>
      <c r="H24" t="s">
        <v>73</v>
      </c>
    </row>
    <row r="25" spans="1:8" x14ac:dyDescent="0.25">
      <c r="A25" t="str">
        <f t="shared" si="0"/>
        <v>Microsoft.DocumentDB_PartitionMetricListResult</v>
      </c>
      <c r="B25" t="s">
        <v>1165</v>
      </c>
      <c r="C25">
        <v>1798</v>
      </c>
      <c r="D25" t="s">
        <v>483</v>
      </c>
      <c r="G25">
        <v>10809</v>
      </c>
      <c r="H25" t="s">
        <v>73</v>
      </c>
    </row>
    <row r="26" spans="1:8" x14ac:dyDescent="0.25">
      <c r="A26" t="str">
        <f t="shared" si="0"/>
        <v>Microsoft.DocumentDB_NotebookWorkspaceListResult</v>
      </c>
      <c r="B26" t="s">
        <v>1165</v>
      </c>
      <c r="C26">
        <v>1822</v>
      </c>
      <c r="D26" t="s">
        <v>484</v>
      </c>
      <c r="G26">
        <v>10809</v>
      </c>
      <c r="H26" t="s">
        <v>73</v>
      </c>
    </row>
    <row r="27" spans="1:8" x14ac:dyDescent="0.25">
      <c r="A27" t="str">
        <f t="shared" si="0"/>
        <v>Microsoft.DocumentDB_PrivateEndpointConnectionListResult</v>
      </c>
      <c r="B27" t="s">
        <v>1165</v>
      </c>
      <c r="C27">
        <v>1826</v>
      </c>
      <c r="D27" t="s">
        <v>485</v>
      </c>
      <c r="G27">
        <v>10809</v>
      </c>
      <c r="H27" t="s">
        <v>73</v>
      </c>
    </row>
    <row r="28" spans="1:8" x14ac:dyDescent="0.25">
      <c r="A28" t="str">
        <f t="shared" si="0"/>
        <v>Microsoft.DocumentDB_PrivateLinkResourceListResult</v>
      </c>
      <c r="B28" t="s">
        <v>1165</v>
      </c>
      <c r="C28">
        <v>1831</v>
      </c>
      <c r="D28" t="s">
        <v>486</v>
      </c>
      <c r="G28">
        <v>10809</v>
      </c>
      <c r="H28" t="s">
        <v>73</v>
      </c>
    </row>
    <row r="29" spans="1:8" x14ac:dyDescent="0.25">
      <c r="A29" t="str">
        <f t="shared" si="0"/>
        <v>Microsoft.AnalysisServices_OperationListResult</v>
      </c>
      <c r="B29" t="s">
        <v>1165</v>
      </c>
      <c r="C29">
        <v>1917</v>
      </c>
      <c r="D29" t="s">
        <v>465</v>
      </c>
      <c r="G29">
        <v>10812</v>
      </c>
      <c r="H29" t="s">
        <v>87</v>
      </c>
    </row>
    <row r="30" spans="1:8" x14ac:dyDescent="0.25">
      <c r="A30" t="str">
        <f t="shared" si="0"/>
        <v>Microsoft.KeyVault_VaultListResult</v>
      </c>
      <c r="B30" t="s">
        <v>1165</v>
      </c>
      <c r="C30">
        <v>1955</v>
      </c>
      <c r="D30" t="s">
        <v>487</v>
      </c>
      <c r="G30">
        <v>10813</v>
      </c>
      <c r="H30" t="s">
        <v>92</v>
      </c>
    </row>
    <row r="31" spans="1:8" x14ac:dyDescent="0.25">
      <c r="A31" t="str">
        <f t="shared" si="0"/>
        <v>Microsoft.KeyVault_DeletedVaultListResult</v>
      </c>
      <c r="B31" t="s">
        <v>1165</v>
      </c>
      <c r="C31">
        <v>1956</v>
      </c>
      <c r="D31" t="s">
        <v>488</v>
      </c>
      <c r="G31">
        <v>10813</v>
      </c>
      <c r="H31" t="s">
        <v>92</v>
      </c>
    </row>
    <row r="32" spans="1:8" x14ac:dyDescent="0.25">
      <c r="A32" t="str">
        <f t="shared" si="0"/>
        <v>Microsoft.KeyVault_ResourceListResult</v>
      </c>
      <c r="B32" t="s">
        <v>1165</v>
      </c>
      <c r="C32">
        <v>1957</v>
      </c>
      <c r="D32" t="s">
        <v>489</v>
      </c>
      <c r="G32">
        <v>10813</v>
      </c>
      <c r="H32" t="s">
        <v>92</v>
      </c>
    </row>
    <row r="33" spans="1:8" x14ac:dyDescent="0.25">
      <c r="A33" t="str">
        <f t="shared" si="0"/>
        <v>Microsoft.KeyVault_PrivateLinkResourceListResult</v>
      </c>
      <c r="B33" t="s">
        <v>1165</v>
      </c>
      <c r="C33">
        <v>1971</v>
      </c>
      <c r="D33" t="s">
        <v>486</v>
      </c>
      <c r="G33">
        <v>10813</v>
      </c>
      <c r="H33" t="s">
        <v>92</v>
      </c>
    </row>
    <row r="34" spans="1:8" x14ac:dyDescent="0.25">
      <c r="A34" t="str">
        <f t="shared" si="0"/>
        <v>Microsoft.KeyVault_OperationListResult</v>
      </c>
      <c r="B34" t="s">
        <v>1165</v>
      </c>
      <c r="C34">
        <v>1974</v>
      </c>
      <c r="D34" t="s">
        <v>465</v>
      </c>
      <c r="G34">
        <v>10813</v>
      </c>
      <c r="H34" t="s">
        <v>92</v>
      </c>
    </row>
    <row r="35" spans="1:8" x14ac:dyDescent="0.25">
      <c r="A35" t="str">
        <f t="shared" si="0"/>
        <v>Microsoft.KeyVault_SecretListResult</v>
      </c>
      <c r="B35" t="s">
        <v>1165</v>
      </c>
      <c r="C35">
        <v>1992</v>
      </c>
      <c r="D35" t="s">
        <v>490</v>
      </c>
      <c r="G35">
        <v>10813</v>
      </c>
      <c r="H35" t="s">
        <v>92</v>
      </c>
    </row>
    <row r="36" spans="1:8" x14ac:dyDescent="0.25">
      <c r="A36" t="str">
        <f t="shared" si="0"/>
        <v>Microsoft.KeyVault_KeyListResult</v>
      </c>
      <c r="B36" t="s">
        <v>1165</v>
      </c>
      <c r="C36">
        <v>2000</v>
      </c>
      <c r="D36" t="s">
        <v>491</v>
      </c>
      <c r="G36">
        <v>10813</v>
      </c>
      <c r="H36" t="s">
        <v>92</v>
      </c>
    </row>
    <row r="37" spans="1:8" x14ac:dyDescent="0.25">
      <c r="A37" t="str">
        <f t="shared" si="0"/>
        <v>Microsoft.PowerBI_PrivateEndpointConnectionListResult</v>
      </c>
      <c r="B37" t="s">
        <v>1165</v>
      </c>
      <c r="C37">
        <v>2888</v>
      </c>
      <c r="D37" t="s">
        <v>485</v>
      </c>
      <c r="G37">
        <v>10826</v>
      </c>
      <c r="H37" t="s">
        <v>105</v>
      </c>
    </row>
    <row r="38" spans="1:8" x14ac:dyDescent="0.25">
      <c r="A38" t="str">
        <f t="shared" si="0"/>
        <v>Microsoft.Network_PrivateZoneListResult</v>
      </c>
      <c r="B38" t="s">
        <v>1165</v>
      </c>
      <c r="C38">
        <v>2930</v>
      </c>
      <c r="D38" t="s">
        <v>495</v>
      </c>
      <c r="G38">
        <v>10827</v>
      </c>
      <c r="H38" t="s">
        <v>10</v>
      </c>
    </row>
    <row r="39" spans="1:8" x14ac:dyDescent="0.25">
      <c r="A39" t="str">
        <f t="shared" si="0"/>
        <v>Microsoft.Network_VirtualNetworkLinkListResult</v>
      </c>
      <c r="B39" t="s">
        <v>1165</v>
      </c>
      <c r="C39">
        <v>2933</v>
      </c>
      <c r="D39" t="s">
        <v>496</v>
      </c>
      <c r="G39">
        <v>10827</v>
      </c>
      <c r="H39" t="s">
        <v>10</v>
      </c>
    </row>
    <row r="40" spans="1:8" x14ac:dyDescent="0.25">
      <c r="A40" t="str">
        <f t="shared" si="0"/>
        <v>Microsoft.Network_RecordSetListResult</v>
      </c>
      <c r="B40" t="s">
        <v>1165</v>
      </c>
      <c r="C40">
        <v>2944</v>
      </c>
      <c r="D40" t="s">
        <v>498</v>
      </c>
      <c r="G40">
        <v>10827</v>
      </c>
      <c r="H40" t="s">
        <v>10</v>
      </c>
    </row>
    <row r="41" spans="1:8" x14ac:dyDescent="0.25">
      <c r="A41" t="str">
        <f t="shared" si="0"/>
        <v>Microsoft.Network_NetworkInterfaceListResult</v>
      </c>
      <c r="B41" t="s">
        <v>1165</v>
      </c>
      <c r="C41">
        <v>2959</v>
      </c>
      <c r="D41" t="s">
        <v>499</v>
      </c>
      <c r="G41">
        <v>10827</v>
      </c>
      <c r="H41" t="s">
        <v>10</v>
      </c>
    </row>
    <row r="42" spans="1:8" x14ac:dyDescent="0.25">
      <c r="A42" t="str">
        <f t="shared" si="0"/>
        <v>Microsoft.Network_NetworkInterfaceTapConfigurationListResult</v>
      </c>
      <c r="B42" t="s">
        <v>1165</v>
      </c>
      <c r="C42">
        <v>2960</v>
      </c>
      <c r="D42" t="s">
        <v>500</v>
      </c>
      <c r="G42">
        <v>10827</v>
      </c>
      <c r="H42" t="s">
        <v>10</v>
      </c>
    </row>
    <row r="43" spans="1:8" x14ac:dyDescent="0.25">
      <c r="A43" t="str">
        <f t="shared" si="0"/>
        <v>Microsoft.Network_NetworkInterfaceIPConfigurationListResult</v>
      </c>
      <c r="B43" t="s">
        <v>1165</v>
      </c>
      <c r="C43">
        <v>2961</v>
      </c>
      <c r="D43" t="s">
        <v>501</v>
      </c>
      <c r="G43">
        <v>10827</v>
      </c>
      <c r="H43" t="s">
        <v>10</v>
      </c>
    </row>
    <row r="44" spans="1:8" x14ac:dyDescent="0.25">
      <c r="A44" t="str">
        <f t="shared" si="0"/>
        <v>Microsoft.Network_EffectiveNetworkSecurityGroupListResult</v>
      </c>
      <c r="B44" t="s">
        <v>1165</v>
      </c>
      <c r="C44">
        <v>2966</v>
      </c>
      <c r="D44" t="s">
        <v>502</v>
      </c>
      <c r="G44">
        <v>10827</v>
      </c>
      <c r="H44" t="s">
        <v>10</v>
      </c>
    </row>
    <row r="45" spans="1:8" x14ac:dyDescent="0.25">
      <c r="A45" t="str">
        <f t="shared" si="0"/>
        <v>Microsoft.Network_EffectiveRouteListResult</v>
      </c>
      <c r="B45" t="s">
        <v>1165</v>
      </c>
      <c r="C45">
        <v>2968</v>
      </c>
      <c r="D45" t="s">
        <v>503</v>
      </c>
      <c r="G45">
        <v>10827</v>
      </c>
      <c r="H45" t="s">
        <v>10</v>
      </c>
    </row>
    <row r="46" spans="1:8" x14ac:dyDescent="0.25">
      <c r="A46" t="str">
        <f t="shared" si="0"/>
        <v>Microsoft.Network_DdosProtectionPlanListResult</v>
      </c>
      <c r="B46" t="s">
        <v>1165</v>
      </c>
      <c r="C46">
        <v>2979</v>
      </c>
      <c r="D46" t="s">
        <v>504</v>
      </c>
      <c r="G46">
        <v>10827</v>
      </c>
      <c r="H46" t="s">
        <v>10</v>
      </c>
    </row>
    <row r="47" spans="1:8" x14ac:dyDescent="0.25">
      <c r="A47" t="str">
        <f t="shared" si="0"/>
        <v>Microsoft.Network_CustomIpPrefixListResult</v>
      </c>
      <c r="B47" t="s">
        <v>1165</v>
      </c>
      <c r="C47">
        <v>2982</v>
      </c>
      <c r="D47" t="s">
        <v>505</v>
      </c>
      <c r="G47">
        <v>10827</v>
      </c>
      <c r="H47" t="s">
        <v>10</v>
      </c>
    </row>
    <row r="48" spans="1:8" x14ac:dyDescent="0.25">
      <c r="A48" t="str">
        <f t="shared" si="0"/>
        <v>Microsoft.Network_ExpressRouteCircuitPeeringListResult</v>
      </c>
      <c r="B48" t="s">
        <v>1165</v>
      </c>
      <c r="C48">
        <v>2991</v>
      </c>
      <c r="D48" t="s">
        <v>506</v>
      </c>
      <c r="G48">
        <v>10827</v>
      </c>
      <c r="H48" t="s">
        <v>10</v>
      </c>
    </row>
    <row r="49" spans="1:8" x14ac:dyDescent="0.25">
      <c r="A49" t="str">
        <f t="shared" si="0"/>
        <v>Microsoft.Network_ExpressRouteCircuitConnectionListResult</v>
      </c>
      <c r="B49" t="s">
        <v>1165</v>
      </c>
      <c r="C49">
        <v>2997</v>
      </c>
      <c r="D49" t="s">
        <v>507</v>
      </c>
      <c r="G49">
        <v>10827</v>
      </c>
      <c r="H49" t="s">
        <v>10</v>
      </c>
    </row>
    <row r="50" spans="1:8" x14ac:dyDescent="0.25">
      <c r="A50" t="str">
        <f t="shared" si="0"/>
        <v>Microsoft.Network_PeerExpressRouteCircuitConnectionListResult</v>
      </c>
      <c r="B50" t="s">
        <v>1165</v>
      </c>
      <c r="C50">
        <v>3000</v>
      </c>
      <c r="D50" t="s">
        <v>508</v>
      </c>
      <c r="G50">
        <v>10827</v>
      </c>
      <c r="H50" t="s">
        <v>10</v>
      </c>
    </row>
    <row r="51" spans="1:8" x14ac:dyDescent="0.25">
      <c r="A51" t="str">
        <f t="shared" si="0"/>
        <v>Microsoft.Network_ExpressRouteCircuitListResult</v>
      </c>
      <c r="B51" t="s">
        <v>1165</v>
      </c>
      <c r="C51">
        <v>3011</v>
      </c>
      <c r="D51" t="s">
        <v>509</v>
      </c>
      <c r="G51">
        <v>10827</v>
      </c>
      <c r="H51" t="s">
        <v>10</v>
      </c>
    </row>
    <row r="52" spans="1:8" x14ac:dyDescent="0.25">
      <c r="A52" t="str">
        <f t="shared" si="0"/>
        <v>Microsoft.Network_ExpressRouteServiceProviderListResult</v>
      </c>
      <c r="B52" t="s">
        <v>1165</v>
      </c>
      <c r="C52">
        <v>3015</v>
      </c>
      <c r="D52" t="s">
        <v>510</v>
      </c>
      <c r="G52">
        <v>10827</v>
      </c>
      <c r="H52" t="s">
        <v>10</v>
      </c>
    </row>
    <row r="53" spans="1:8" x14ac:dyDescent="0.25">
      <c r="A53" t="str">
        <f t="shared" si="0"/>
        <v>Microsoft.Network_RouteTableListResult</v>
      </c>
      <c r="B53" t="s">
        <v>1165</v>
      </c>
      <c r="C53">
        <v>3022</v>
      </c>
      <c r="D53" t="s">
        <v>511</v>
      </c>
      <c r="G53">
        <v>10827</v>
      </c>
      <c r="H53" t="s">
        <v>10</v>
      </c>
    </row>
    <row r="54" spans="1:8" x14ac:dyDescent="0.25">
      <c r="A54" t="str">
        <f t="shared" si="0"/>
        <v>Microsoft.Network_RouteListResult</v>
      </c>
      <c r="B54" t="s">
        <v>1165</v>
      </c>
      <c r="C54">
        <v>3023</v>
      </c>
      <c r="D54" t="s">
        <v>512</v>
      </c>
      <c r="G54">
        <v>10827</v>
      </c>
      <c r="H54" t="s">
        <v>10</v>
      </c>
    </row>
    <row r="55" spans="1:8" x14ac:dyDescent="0.25">
      <c r="A55" t="str">
        <f t="shared" si="0"/>
        <v>Microsoft.Network_ServiceTagInformationListResult</v>
      </c>
      <c r="B55" t="s">
        <v>1165</v>
      </c>
      <c r="C55">
        <v>3026</v>
      </c>
      <c r="D55" t="s">
        <v>513</v>
      </c>
      <c r="G55">
        <v>10827</v>
      </c>
      <c r="H55" t="s">
        <v>10</v>
      </c>
    </row>
    <row r="56" spans="1:8" x14ac:dyDescent="0.25">
      <c r="A56" t="str">
        <f t="shared" si="0"/>
        <v>Microsoft.Network_ExpressRouteCrossConnectionListResult</v>
      </c>
      <c r="B56" t="s">
        <v>1165</v>
      </c>
      <c r="C56">
        <v>3039</v>
      </c>
      <c r="D56" t="s">
        <v>514</v>
      </c>
      <c r="G56">
        <v>10827</v>
      </c>
      <c r="H56" t="s">
        <v>10</v>
      </c>
    </row>
    <row r="57" spans="1:8" x14ac:dyDescent="0.25">
      <c r="A57" t="str">
        <f t="shared" si="0"/>
        <v>Microsoft.Network_PublicIPAddressListResult</v>
      </c>
      <c r="B57" t="s">
        <v>1165</v>
      </c>
      <c r="C57">
        <v>3046</v>
      </c>
      <c r="D57" t="s">
        <v>515</v>
      </c>
      <c r="G57">
        <v>10827</v>
      </c>
      <c r="H57" t="s">
        <v>10</v>
      </c>
    </row>
    <row r="58" spans="1:8" x14ac:dyDescent="0.25">
      <c r="A58" t="str">
        <f t="shared" si="0"/>
        <v>Microsoft.Network_VirtualNetworkGatewayListResult</v>
      </c>
      <c r="B58" t="s">
        <v>1165</v>
      </c>
      <c r="C58">
        <v>3067</v>
      </c>
      <c r="D58" t="s">
        <v>516</v>
      </c>
      <c r="G58">
        <v>10827</v>
      </c>
      <c r="H58" t="s">
        <v>10</v>
      </c>
    </row>
    <row r="59" spans="1:8" x14ac:dyDescent="0.25">
      <c r="A59" t="str">
        <f t="shared" si="0"/>
        <v>Microsoft.Network_BgpPeerStatusListResult</v>
      </c>
      <c r="B59" t="s">
        <v>1165</v>
      </c>
      <c r="C59">
        <v>3069</v>
      </c>
      <c r="D59" t="s">
        <v>517</v>
      </c>
      <c r="G59">
        <v>10827</v>
      </c>
      <c r="H59" t="s">
        <v>10</v>
      </c>
    </row>
    <row r="60" spans="1:8" x14ac:dyDescent="0.25">
      <c r="A60" t="str">
        <f t="shared" si="0"/>
        <v>Microsoft.Network_GatewayRouteListResult</v>
      </c>
      <c r="B60" t="s">
        <v>1165</v>
      </c>
      <c r="C60">
        <v>3070</v>
      </c>
      <c r="D60" t="s">
        <v>518</v>
      </c>
      <c r="G60">
        <v>10827</v>
      </c>
      <c r="H60" t="s">
        <v>10</v>
      </c>
    </row>
    <row r="61" spans="1:8" x14ac:dyDescent="0.25">
      <c r="A61" t="str">
        <f t="shared" si="0"/>
        <v>Microsoft.Network_VirtualNetworkGatewayConnectionListResult</v>
      </c>
      <c r="B61" t="s">
        <v>1165</v>
      </c>
      <c r="C61">
        <v>3074</v>
      </c>
      <c r="D61" t="s">
        <v>519</v>
      </c>
      <c r="G61">
        <v>10827</v>
      </c>
      <c r="H61" t="s">
        <v>10</v>
      </c>
    </row>
    <row r="62" spans="1:8" x14ac:dyDescent="0.25">
      <c r="A62" t="str">
        <f t="shared" si="0"/>
        <v>Microsoft.Network_LocalNetworkGatewayListResult</v>
      </c>
      <c r="B62" t="s">
        <v>1165</v>
      </c>
      <c r="C62">
        <v>3083</v>
      </c>
      <c r="D62" t="s">
        <v>520</v>
      </c>
      <c r="G62">
        <v>10827</v>
      </c>
      <c r="H62" t="s">
        <v>10</v>
      </c>
    </row>
    <row r="63" spans="1:8" x14ac:dyDescent="0.25">
      <c r="A63" t="str">
        <f t="shared" si="0"/>
        <v>Microsoft.Network_VpnClientConnectionHealthDetailListResult</v>
      </c>
      <c r="B63" t="s">
        <v>1165</v>
      </c>
      <c r="C63">
        <v>3098</v>
      </c>
      <c r="D63" t="s">
        <v>521</v>
      </c>
      <c r="G63">
        <v>10827</v>
      </c>
      <c r="H63" t="s">
        <v>10</v>
      </c>
    </row>
    <row r="64" spans="1:8" x14ac:dyDescent="0.25">
      <c r="A64" t="str">
        <f t="shared" si="0"/>
        <v>Microsoft.Network_IpGroupListResult</v>
      </c>
      <c r="B64" t="s">
        <v>1165</v>
      </c>
      <c r="C64">
        <v>3104</v>
      </c>
      <c r="D64" t="s">
        <v>522</v>
      </c>
      <c r="G64">
        <v>10827</v>
      </c>
      <c r="H64" t="s">
        <v>10</v>
      </c>
    </row>
    <row r="65" spans="1:8" x14ac:dyDescent="0.25">
      <c r="A65" t="str">
        <f t="shared" si="0"/>
        <v>Microsoft.Network_WebApplicationFirewallPolicyListResult</v>
      </c>
      <c r="B65" t="s">
        <v>1165</v>
      </c>
      <c r="C65">
        <v>3108</v>
      </c>
      <c r="D65" t="s">
        <v>523</v>
      </c>
      <c r="G65">
        <v>10827</v>
      </c>
      <c r="H65" t="s">
        <v>10</v>
      </c>
    </row>
    <row r="66" spans="1:8" x14ac:dyDescent="0.25">
      <c r="A66" t="str">
        <f t="shared" si="0"/>
        <v>Microsoft.Network_SecurityRuleListResult</v>
      </c>
      <c r="B66" t="s">
        <v>1165</v>
      </c>
      <c r="C66">
        <v>3124</v>
      </c>
      <c r="D66" t="s">
        <v>524</v>
      </c>
      <c r="G66">
        <v>10827</v>
      </c>
      <c r="H66" t="s">
        <v>10</v>
      </c>
    </row>
    <row r="67" spans="1:8" x14ac:dyDescent="0.25">
      <c r="A67" t="str">
        <f t="shared" ref="A67:A113" si="1">_xlfn.CONCAT(H67,"_",D67)</f>
        <v>Microsoft.Network_NetworkSecurityGroupListResult</v>
      </c>
      <c r="B67" t="s">
        <v>1165</v>
      </c>
      <c r="C67">
        <v>3127</v>
      </c>
      <c r="D67" t="s">
        <v>525</v>
      </c>
      <c r="G67">
        <v>10827</v>
      </c>
      <c r="H67" t="s">
        <v>10</v>
      </c>
    </row>
    <row r="68" spans="1:8" x14ac:dyDescent="0.25">
      <c r="A68" t="str">
        <f t="shared" si="1"/>
        <v>Microsoft.Network_NetworkVirtualApplianceListResult</v>
      </c>
      <c r="B68" t="s">
        <v>1165</v>
      </c>
      <c r="C68">
        <v>3141</v>
      </c>
      <c r="D68" t="s">
        <v>526</v>
      </c>
      <c r="G68">
        <v>10827</v>
      </c>
      <c r="H68" t="s">
        <v>10</v>
      </c>
    </row>
    <row r="69" spans="1:8" x14ac:dyDescent="0.25">
      <c r="A69" t="str">
        <f t="shared" si="1"/>
        <v>Microsoft.Network_NetworkVirtualApplianceSkuListResult</v>
      </c>
      <c r="B69" t="s">
        <v>1165</v>
      </c>
      <c r="C69">
        <v>3143</v>
      </c>
      <c r="D69" t="s">
        <v>527</v>
      </c>
      <c r="G69">
        <v>10827</v>
      </c>
      <c r="H69" t="s">
        <v>10</v>
      </c>
    </row>
    <row r="70" spans="1:8" x14ac:dyDescent="0.25">
      <c r="A70" t="str">
        <f t="shared" si="1"/>
        <v>Microsoft.Network_NetworkProfileListResult</v>
      </c>
      <c r="B70" t="s">
        <v>1165</v>
      </c>
      <c r="C70">
        <v>3149</v>
      </c>
      <c r="D70" t="s">
        <v>528</v>
      </c>
      <c r="G70">
        <v>10827</v>
      </c>
      <c r="H70" t="s">
        <v>10</v>
      </c>
    </row>
    <row r="71" spans="1:8" x14ac:dyDescent="0.25">
      <c r="A71" t="str">
        <f t="shared" si="1"/>
        <v>Microsoft.Network_IpAllocationListResult</v>
      </c>
      <c r="B71" t="s">
        <v>1165</v>
      </c>
      <c r="C71">
        <v>3161</v>
      </c>
      <c r="D71" t="s">
        <v>529</v>
      </c>
      <c r="G71">
        <v>10827</v>
      </c>
      <c r="H71" t="s">
        <v>10</v>
      </c>
    </row>
    <row r="72" spans="1:8" x14ac:dyDescent="0.25">
      <c r="A72" t="str">
        <f t="shared" si="1"/>
        <v>Microsoft.Network_AzureFirewallFqdnTagListResult</v>
      </c>
      <c r="B72" t="s">
        <v>1165</v>
      </c>
      <c r="C72">
        <v>3167</v>
      </c>
      <c r="D72" t="s">
        <v>530</v>
      </c>
      <c r="G72">
        <v>10827</v>
      </c>
      <c r="H72" t="s">
        <v>10</v>
      </c>
    </row>
    <row r="73" spans="1:8" x14ac:dyDescent="0.25">
      <c r="A73" t="str">
        <f t="shared" si="1"/>
        <v>Microsoft.Network_NatGatewayListResult</v>
      </c>
      <c r="B73" t="s">
        <v>1165</v>
      </c>
      <c r="C73">
        <v>3171</v>
      </c>
      <c r="D73" t="s">
        <v>531</v>
      </c>
      <c r="G73">
        <v>10827</v>
      </c>
      <c r="H73" t="s">
        <v>10</v>
      </c>
    </row>
    <row r="74" spans="1:8" x14ac:dyDescent="0.25">
      <c r="A74" t="str">
        <f t="shared" si="1"/>
        <v>Microsoft.Network_SubnetListResult</v>
      </c>
      <c r="B74" t="s">
        <v>1165</v>
      </c>
      <c r="C74">
        <v>3183</v>
      </c>
      <c r="D74" t="s">
        <v>532</v>
      </c>
      <c r="G74">
        <v>10827</v>
      </c>
      <c r="H74" t="s">
        <v>10</v>
      </c>
    </row>
    <row r="75" spans="1:8" x14ac:dyDescent="0.25">
      <c r="A75" t="str">
        <f t="shared" si="1"/>
        <v>Microsoft.Network_VirtualNetworkPeeringListResult</v>
      </c>
      <c r="B75" t="s">
        <v>1165</v>
      </c>
      <c r="C75">
        <v>3186</v>
      </c>
      <c r="D75" t="s">
        <v>533</v>
      </c>
      <c r="G75">
        <v>10827</v>
      </c>
      <c r="H75" t="s">
        <v>10</v>
      </c>
    </row>
    <row r="76" spans="1:8" x14ac:dyDescent="0.25">
      <c r="A76" t="str">
        <f t="shared" si="1"/>
        <v>Microsoft.Network_VirtualNetworkListResult</v>
      </c>
      <c r="B76" t="s">
        <v>1165</v>
      </c>
      <c r="C76">
        <v>3189</v>
      </c>
      <c r="D76" t="s">
        <v>534</v>
      </c>
      <c r="G76">
        <v>10827</v>
      </c>
      <c r="H76" t="s">
        <v>10</v>
      </c>
    </row>
    <row r="77" spans="1:8" x14ac:dyDescent="0.25">
      <c r="A77" t="str">
        <f t="shared" si="1"/>
        <v>Microsoft.Network_DscpConfigurationListResult</v>
      </c>
      <c r="B77" t="s">
        <v>1165</v>
      </c>
      <c r="C77">
        <v>3207</v>
      </c>
      <c r="D77" t="s">
        <v>535</v>
      </c>
      <c r="G77">
        <v>10827</v>
      </c>
      <c r="H77" t="s">
        <v>10</v>
      </c>
    </row>
    <row r="78" spans="1:8" x14ac:dyDescent="0.25">
      <c r="A78" t="str">
        <f t="shared" si="1"/>
        <v>Microsoft.Network_FirewallPolicyListResult</v>
      </c>
      <c r="B78" t="s">
        <v>1165</v>
      </c>
      <c r="C78">
        <v>3334</v>
      </c>
      <c r="D78" t="s">
        <v>536</v>
      </c>
      <c r="G78">
        <v>10827</v>
      </c>
      <c r="H78" t="s">
        <v>10</v>
      </c>
    </row>
    <row r="79" spans="1:8" x14ac:dyDescent="0.25">
      <c r="A79" t="str">
        <f t="shared" si="1"/>
        <v>Microsoft.Network_FirewallPolicyRuleCollectionGroupListResult</v>
      </c>
      <c r="B79" t="s">
        <v>1165</v>
      </c>
      <c r="C79">
        <v>3335</v>
      </c>
      <c r="D79" t="s">
        <v>537</v>
      </c>
      <c r="G79">
        <v>10827</v>
      </c>
      <c r="H79" t="s">
        <v>10</v>
      </c>
    </row>
    <row r="80" spans="1:8" x14ac:dyDescent="0.25">
      <c r="A80" t="str">
        <f t="shared" si="1"/>
        <v>Microsoft.Network_LoadBalancerListResult</v>
      </c>
      <c r="B80" t="s">
        <v>1165</v>
      </c>
      <c r="C80">
        <v>3385</v>
      </c>
      <c r="D80" t="s">
        <v>538</v>
      </c>
      <c r="G80">
        <v>10827</v>
      </c>
      <c r="H80" t="s">
        <v>10</v>
      </c>
    </row>
    <row r="81" spans="1:8" x14ac:dyDescent="0.25">
      <c r="A81" t="str">
        <f t="shared" si="1"/>
        <v>Microsoft.Network_InboundNatRuleListResult</v>
      </c>
      <c r="B81" t="s">
        <v>1165</v>
      </c>
      <c r="C81">
        <v>3386</v>
      </c>
      <c r="D81" t="s">
        <v>539</v>
      </c>
      <c r="G81">
        <v>10827</v>
      </c>
      <c r="H81" t="s">
        <v>10</v>
      </c>
    </row>
    <row r="82" spans="1:8" x14ac:dyDescent="0.25">
      <c r="A82" t="str">
        <f t="shared" si="1"/>
        <v>Microsoft.Network_PublicIPPrefixListResult</v>
      </c>
      <c r="B82" t="s">
        <v>1165</v>
      </c>
      <c r="C82">
        <v>3419</v>
      </c>
      <c r="D82" t="s">
        <v>540</v>
      </c>
      <c r="G82">
        <v>10827</v>
      </c>
      <c r="H82" t="s">
        <v>10</v>
      </c>
    </row>
    <row r="83" spans="1:8" x14ac:dyDescent="0.25">
      <c r="A83" t="str">
        <f t="shared" si="1"/>
        <v>Microsoft.Network_OperationListResult</v>
      </c>
      <c r="B83" t="s">
        <v>1165</v>
      </c>
      <c r="C83">
        <v>3421</v>
      </c>
      <c r="D83" t="s">
        <v>465</v>
      </c>
      <c r="G83">
        <v>10827</v>
      </c>
      <c r="H83" t="s">
        <v>10</v>
      </c>
    </row>
    <row r="84" spans="1:8" x14ac:dyDescent="0.25">
      <c r="A84" t="str">
        <f t="shared" si="1"/>
        <v>Microsoft.Network_AzureWebCategoryListResult</v>
      </c>
      <c r="B84" t="s">
        <v>1165</v>
      </c>
      <c r="C84">
        <v>3430</v>
      </c>
      <c r="D84" t="s">
        <v>541</v>
      </c>
      <c r="G84">
        <v>10827</v>
      </c>
      <c r="H84" t="s">
        <v>10</v>
      </c>
    </row>
    <row r="85" spans="1:8" x14ac:dyDescent="0.25">
      <c r="A85" t="str">
        <f t="shared" si="1"/>
        <v>Microsoft.Network_SecurityPartnerProviderListResult</v>
      </c>
      <c r="B85" t="s">
        <v>1165</v>
      </c>
      <c r="C85">
        <v>3433</v>
      </c>
      <c r="D85" t="s">
        <v>542</v>
      </c>
      <c r="G85">
        <v>10827</v>
      </c>
      <c r="H85" t="s">
        <v>10</v>
      </c>
    </row>
    <row r="86" spans="1:8" x14ac:dyDescent="0.25">
      <c r="A86" t="str">
        <f t="shared" si="1"/>
        <v>Microsoft.Network_BgpServiceCommunityListResult</v>
      </c>
      <c r="B86" t="s">
        <v>1165</v>
      </c>
      <c r="C86">
        <v>3439</v>
      </c>
      <c r="D86" t="s">
        <v>543</v>
      </c>
      <c r="G86">
        <v>10827</v>
      </c>
      <c r="H86" t="s">
        <v>10</v>
      </c>
    </row>
    <row r="87" spans="1:8" x14ac:dyDescent="0.25">
      <c r="A87" t="str">
        <f t="shared" si="1"/>
        <v>Microsoft.Network_ApplicationGatewayPrivateLinkResourceListResult</v>
      </c>
      <c r="B87" t="s">
        <v>1165</v>
      </c>
      <c r="C87">
        <v>3494</v>
      </c>
      <c r="D87" t="s">
        <v>545</v>
      </c>
      <c r="G87">
        <v>10827</v>
      </c>
      <c r="H87" t="s">
        <v>10</v>
      </c>
    </row>
    <row r="88" spans="1:8" x14ac:dyDescent="0.25">
      <c r="A88" t="str">
        <f t="shared" si="1"/>
        <v>Microsoft.Network_ApplicationGatewayPrivateEndpointConnectionListResult</v>
      </c>
      <c r="B88" t="s">
        <v>1165</v>
      </c>
      <c r="C88">
        <v>3497</v>
      </c>
      <c r="D88" t="s">
        <v>546</v>
      </c>
      <c r="G88">
        <v>10827</v>
      </c>
      <c r="H88" t="s">
        <v>10</v>
      </c>
    </row>
    <row r="89" spans="1:8" x14ac:dyDescent="0.25">
      <c r="A89" t="str">
        <f t="shared" si="1"/>
        <v>Microsoft.Network_ApplicationGatewayListResult</v>
      </c>
      <c r="B89" t="s">
        <v>1165</v>
      </c>
      <c r="C89">
        <v>3500</v>
      </c>
      <c r="D89" t="s">
        <v>547</v>
      </c>
      <c r="G89">
        <v>10827</v>
      </c>
      <c r="H89" t="s">
        <v>10</v>
      </c>
    </row>
    <row r="90" spans="1:8" x14ac:dyDescent="0.25">
      <c r="A90" t="str">
        <f t="shared" si="1"/>
        <v>Microsoft.Network_ExpressRoutePortsLocationListResult</v>
      </c>
      <c r="B90" t="s">
        <v>1165</v>
      </c>
      <c r="C90">
        <v>3536</v>
      </c>
      <c r="D90" t="s">
        <v>549</v>
      </c>
      <c r="G90">
        <v>10827</v>
      </c>
      <c r="H90" t="s">
        <v>10</v>
      </c>
    </row>
    <row r="91" spans="1:8" x14ac:dyDescent="0.25">
      <c r="A91" t="str">
        <f t="shared" si="1"/>
        <v>Microsoft.Network_ExpressRouteLinkListResult</v>
      </c>
      <c r="B91" t="s">
        <v>1165</v>
      </c>
      <c r="C91">
        <v>3540</v>
      </c>
      <c r="D91" t="s">
        <v>550</v>
      </c>
      <c r="G91">
        <v>10827</v>
      </c>
      <c r="H91" t="s">
        <v>10</v>
      </c>
    </row>
    <row r="92" spans="1:8" x14ac:dyDescent="0.25">
      <c r="A92" t="str">
        <f t="shared" si="1"/>
        <v>Microsoft.Network_ExpressRoutePortListResult</v>
      </c>
      <c r="B92" t="s">
        <v>1165</v>
      </c>
      <c r="C92">
        <v>3543</v>
      </c>
      <c r="D92" t="s">
        <v>551</v>
      </c>
      <c r="G92">
        <v>10827</v>
      </c>
      <c r="H92" t="s">
        <v>10</v>
      </c>
    </row>
    <row r="93" spans="1:8" x14ac:dyDescent="0.25">
      <c r="A93" t="str">
        <f t="shared" si="1"/>
        <v>Microsoft.Network_PrivateEndpointListResult</v>
      </c>
      <c r="B93" t="s">
        <v>1165</v>
      </c>
      <c r="C93">
        <v>3551</v>
      </c>
      <c r="D93" t="s">
        <v>552</v>
      </c>
      <c r="G93">
        <v>10827</v>
      </c>
      <c r="H93" t="s">
        <v>10</v>
      </c>
    </row>
    <row r="94" spans="1:8" x14ac:dyDescent="0.25">
      <c r="A94" t="str">
        <f t="shared" si="1"/>
        <v>Microsoft.Network_PrivateDnsZoneGroupListResult</v>
      </c>
      <c r="B94" t="s">
        <v>1165</v>
      </c>
      <c r="C94">
        <v>3552</v>
      </c>
      <c r="D94" t="s">
        <v>553</v>
      </c>
      <c r="G94">
        <v>10827</v>
      </c>
      <c r="H94" t="s">
        <v>10</v>
      </c>
    </row>
    <row r="95" spans="1:8" x14ac:dyDescent="0.25">
      <c r="A95" t="str">
        <f t="shared" si="1"/>
        <v>Microsoft.Network_ApplicationSecurityGroupListResult</v>
      </c>
      <c r="B95" t="s">
        <v>1165</v>
      </c>
      <c r="C95">
        <v>3564</v>
      </c>
      <c r="D95" t="s">
        <v>554</v>
      </c>
      <c r="G95">
        <v>10827</v>
      </c>
      <c r="H95" t="s">
        <v>10</v>
      </c>
    </row>
    <row r="96" spans="1:8" x14ac:dyDescent="0.25">
      <c r="A96" t="str">
        <f t="shared" si="1"/>
        <v>Microsoft.Network_ServiceEndpointPolicyDefinitionListResult</v>
      </c>
      <c r="B96" t="s">
        <v>1165</v>
      </c>
      <c r="C96">
        <v>3567</v>
      </c>
      <c r="D96" t="s">
        <v>555</v>
      </c>
      <c r="G96">
        <v>10827</v>
      </c>
      <c r="H96" t="s">
        <v>10</v>
      </c>
    </row>
    <row r="97" spans="1:8" x14ac:dyDescent="0.25">
      <c r="A97" t="str">
        <f t="shared" si="1"/>
        <v>Microsoft.Network_ServiceEndpointPolicyListResult</v>
      </c>
      <c r="B97" t="s">
        <v>1165</v>
      </c>
      <c r="C97">
        <v>3570</v>
      </c>
      <c r="D97" t="s">
        <v>556</v>
      </c>
      <c r="G97">
        <v>10827</v>
      </c>
      <c r="H97" t="s">
        <v>10</v>
      </c>
    </row>
    <row r="98" spans="1:8" x14ac:dyDescent="0.25">
      <c r="A98" t="str">
        <f t="shared" si="1"/>
        <v>Microsoft.Network_VirtualRouterListResult</v>
      </c>
      <c r="B98" t="s">
        <v>1165</v>
      </c>
      <c r="C98">
        <v>3575</v>
      </c>
      <c r="D98" t="s">
        <v>557</v>
      </c>
      <c r="G98">
        <v>10827</v>
      </c>
      <c r="H98" t="s">
        <v>10</v>
      </c>
    </row>
    <row r="99" spans="1:8" x14ac:dyDescent="0.25">
      <c r="A99" t="str">
        <f t="shared" si="1"/>
        <v>Microsoft.Network_VirtualRouterPeeringListResult</v>
      </c>
      <c r="B99" t="s">
        <v>1165</v>
      </c>
      <c r="C99">
        <v>3576</v>
      </c>
      <c r="D99" t="s">
        <v>558</v>
      </c>
      <c r="G99">
        <v>10827</v>
      </c>
      <c r="H99" t="s">
        <v>10</v>
      </c>
    </row>
    <row r="100" spans="1:8" x14ac:dyDescent="0.25">
      <c r="A100" t="str">
        <f t="shared" si="1"/>
        <v>Microsoft.Network_VirtualNetworkTapListResult</v>
      </c>
      <c r="B100" t="s">
        <v>1165</v>
      </c>
      <c r="C100">
        <v>3579</v>
      </c>
      <c r="D100" t="s">
        <v>559</v>
      </c>
      <c r="G100">
        <v>10827</v>
      </c>
      <c r="H100" t="s">
        <v>10</v>
      </c>
    </row>
    <row r="101" spans="1:8" x14ac:dyDescent="0.25">
      <c r="A101" t="str">
        <f t="shared" si="1"/>
        <v>Microsoft.Network_AzureFirewallListResult</v>
      </c>
      <c r="B101" t="s">
        <v>1165</v>
      </c>
      <c r="C101">
        <v>3589</v>
      </c>
      <c r="D101" t="s">
        <v>560</v>
      </c>
      <c r="G101">
        <v>10827</v>
      </c>
      <c r="H101" t="s">
        <v>10</v>
      </c>
    </row>
    <row r="102" spans="1:8" x14ac:dyDescent="0.25">
      <c r="A102" t="str">
        <f t="shared" si="1"/>
        <v>Microsoft.Network_NetworkWatcherListResult</v>
      </c>
      <c r="B102" t="s">
        <v>1165</v>
      </c>
      <c r="C102">
        <v>3612</v>
      </c>
      <c r="D102" t="s">
        <v>561</v>
      </c>
      <c r="G102">
        <v>10827</v>
      </c>
      <c r="H102" t="s">
        <v>10</v>
      </c>
    </row>
    <row r="103" spans="1:8" x14ac:dyDescent="0.25">
      <c r="A103" t="str">
        <f t="shared" si="1"/>
        <v>Microsoft.Network_FlowLogListResult</v>
      </c>
      <c r="B103" t="s">
        <v>1165</v>
      </c>
      <c r="C103">
        <v>3641</v>
      </c>
      <c r="D103" t="s">
        <v>562</v>
      </c>
      <c r="G103">
        <v>10827</v>
      </c>
      <c r="H103" t="s">
        <v>10</v>
      </c>
    </row>
    <row r="104" spans="1:8" x14ac:dyDescent="0.25">
      <c r="A104" t="str">
        <f t="shared" si="1"/>
        <v>Microsoft.Network_PrivateLinkServiceListResult</v>
      </c>
      <c r="B104" t="s">
        <v>1165</v>
      </c>
      <c r="C104">
        <v>3712</v>
      </c>
      <c r="D104" t="s">
        <v>563</v>
      </c>
      <c r="G104">
        <v>10827</v>
      </c>
      <c r="H104" t="s">
        <v>10</v>
      </c>
    </row>
    <row r="105" spans="1:8" x14ac:dyDescent="0.25">
      <c r="A105" t="str">
        <f t="shared" si="1"/>
        <v>Microsoft.Network_PrivateEndpointConnectionListResult</v>
      </c>
      <c r="B105" t="s">
        <v>1165</v>
      </c>
      <c r="C105">
        <v>3713</v>
      </c>
      <c r="D105" t="s">
        <v>485</v>
      </c>
      <c r="G105">
        <v>10827</v>
      </c>
      <c r="H105" t="s">
        <v>10</v>
      </c>
    </row>
    <row r="106" spans="1:8" x14ac:dyDescent="0.25">
      <c r="A106" t="str">
        <f t="shared" si="1"/>
        <v>Microsoft.Network_BastionHostListResult</v>
      </c>
      <c r="B106" t="s">
        <v>1165</v>
      </c>
      <c r="C106">
        <v>3723</v>
      </c>
      <c r="D106" t="s">
        <v>564</v>
      </c>
      <c r="G106">
        <v>10827</v>
      </c>
      <c r="H106" t="s">
        <v>10</v>
      </c>
    </row>
    <row r="107" spans="1:8" x14ac:dyDescent="0.25">
      <c r="A107" t="str">
        <f t="shared" si="1"/>
        <v>Microsoft.Network_BastionShareableLinkListResult</v>
      </c>
      <c r="B107" t="s">
        <v>1165</v>
      </c>
      <c r="C107">
        <v>3726</v>
      </c>
      <c r="D107" t="s">
        <v>565</v>
      </c>
      <c r="G107">
        <v>10827</v>
      </c>
      <c r="H107" t="s">
        <v>10</v>
      </c>
    </row>
    <row r="108" spans="1:8" x14ac:dyDescent="0.25">
      <c r="A108" t="str">
        <f t="shared" si="1"/>
        <v>Microsoft.Network_BastionActiveSessionListResult</v>
      </c>
      <c r="B108" t="s">
        <v>1165</v>
      </c>
      <c r="C108">
        <v>3728</v>
      </c>
      <c r="D108" t="s">
        <v>566</v>
      </c>
      <c r="G108">
        <v>10827</v>
      </c>
      <c r="H108" t="s">
        <v>10</v>
      </c>
    </row>
    <row r="109" spans="1:8" x14ac:dyDescent="0.25">
      <c r="A109" t="str">
        <f t="shared" si="1"/>
        <v>Microsoft.Network_RouteFilterListResult</v>
      </c>
      <c r="B109" t="s">
        <v>1165</v>
      </c>
      <c r="C109">
        <v>3739</v>
      </c>
      <c r="D109" t="s">
        <v>567</v>
      </c>
      <c r="G109">
        <v>10827</v>
      </c>
      <c r="H109" t="s">
        <v>10</v>
      </c>
    </row>
    <row r="110" spans="1:8" x14ac:dyDescent="0.25">
      <c r="A110" t="str">
        <f t="shared" si="1"/>
        <v>Microsoft.Network_RouteFilterRuleListResult</v>
      </c>
      <c r="B110" t="s">
        <v>1165</v>
      </c>
      <c r="C110">
        <v>3740</v>
      </c>
      <c r="D110" t="s">
        <v>568</v>
      </c>
      <c r="G110">
        <v>10827</v>
      </c>
      <c r="H110" t="s">
        <v>10</v>
      </c>
    </row>
    <row r="111" spans="1:8" x14ac:dyDescent="0.25">
      <c r="A111" t="str">
        <f t="shared" si="1"/>
        <v>Microsoft.Network_ProfileListResult</v>
      </c>
      <c r="B111" t="s">
        <v>1165</v>
      </c>
      <c r="C111">
        <v>3756</v>
      </c>
      <c r="D111" t="s">
        <v>569</v>
      </c>
      <c r="G111">
        <v>10827</v>
      </c>
      <c r="H111" t="s">
        <v>10</v>
      </c>
    </row>
    <row r="112" spans="1:8" x14ac:dyDescent="0.25">
      <c r="A112" t="str">
        <f t="shared" si="1"/>
        <v>Microsoft.Network_RecordSetListResult</v>
      </c>
      <c r="B112" t="s">
        <v>1165</v>
      </c>
      <c r="C112">
        <v>3780</v>
      </c>
      <c r="D112" t="s">
        <v>498</v>
      </c>
      <c r="G112">
        <v>10827</v>
      </c>
      <c r="H112" t="s">
        <v>10</v>
      </c>
    </row>
    <row r="113" spans="1:8" x14ac:dyDescent="0.25">
      <c r="A113" t="str">
        <f t="shared" si="1"/>
        <v>Microsoft.Network_ZoneListResult</v>
      </c>
      <c r="B113" t="s">
        <v>1165</v>
      </c>
      <c r="C113">
        <v>3784</v>
      </c>
      <c r="D113" t="s">
        <v>570</v>
      </c>
      <c r="G113">
        <v>10827</v>
      </c>
      <c r="H113" t="s">
        <v>10</v>
      </c>
    </row>
  </sheetData>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8C0B-C115-4D03-8D2B-D5A9F6FCEB50}">
  <sheetPr>
    <tabColor rgb="FFFF0000"/>
  </sheetPr>
  <dimension ref="A1:H9"/>
  <sheetViews>
    <sheetView workbookViewId="0"/>
  </sheetViews>
  <sheetFormatPr defaultRowHeight="15.75" x14ac:dyDescent="0.25"/>
  <cols>
    <col min="1" max="1" width="67.375" bestFit="1" customWidth="1"/>
    <col min="2" max="2" width="13.375" bestFit="1" customWidth="1"/>
    <col min="3" max="3" width="7.375" bestFit="1" customWidth="1"/>
    <col min="4" max="4" width="54.625" bestFit="1" customWidth="1"/>
    <col min="5" max="5" width="8.625" bestFit="1" customWidth="1"/>
    <col min="6" max="6" width="46.125" bestFit="1" customWidth="1"/>
    <col min="7" max="7" width="9.125" bestFit="1" customWidth="1"/>
    <col min="8" max="8" width="23.75" bestFit="1" customWidth="1"/>
  </cols>
  <sheetData>
    <row r="1" spans="1:8" x14ac:dyDescent="0.25">
      <c r="A1" t="s">
        <v>1175</v>
      </c>
      <c r="B1" t="s">
        <v>1</v>
      </c>
      <c r="C1" t="s">
        <v>2</v>
      </c>
      <c r="D1" t="s">
        <v>3</v>
      </c>
      <c r="E1" t="s">
        <v>4</v>
      </c>
      <c r="F1" t="s">
        <v>5</v>
      </c>
      <c r="G1" t="s">
        <v>6</v>
      </c>
      <c r="H1" t="s">
        <v>7</v>
      </c>
    </row>
    <row r="2" spans="1:8" x14ac:dyDescent="0.25">
      <c r="A2" t="str">
        <f t="shared" ref="A2:A9" si="0">_xlfn.CONCAT(H2,"_",D2)</f>
        <v>Microsoft.DBforPostgreSQL_OperationDisplay</v>
      </c>
      <c r="B2" t="s">
        <v>1173</v>
      </c>
      <c r="C2">
        <v>316</v>
      </c>
      <c r="D2" t="s">
        <v>454</v>
      </c>
      <c r="G2">
        <v>10788</v>
      </c>
      <c r="H2" t="s">
        <v>42</v>
      </c>
    </row>
    <row r="3" spans="1:8" x14ac:dyDescent="0.25">
      <c r="A3" t="str">
        <f t="shared" si="0"/>
        <v>Microsoft.DigitalTwins_OperationDisplay</v>
      </c>
      <c r="B3" t="s">
        <v>1173</v>
      </c>
      <c r="C3">
        <v>1526</v>
      </c>
      <c r="D3" t="s">
        <v>454</v>
      </c>
      <c r="G3">
        <v>10806</v>
      </c>
      <c r="H3" t="s">
        <v>70</v>
      </c>
    </row>
    <row r="4" spans="1:8" x14ac:dyDescent="0.25">
      <c r="A4" t="str">
        <f t="shared" si="0"/>
        <v>Microsoft.Web_AppleRegistration</v>
      </c>
      <c r="B4" t="s">
        <v>1173</v>
      </c>
      <c r="C4">
        <v>2575</v>
      </c>
      <c r="D4" t="s">
        <v>455</v>
      </c>
      <c r="G4">
        <v>10820</v>
      </c>
      <c r="H4" t="s">
        <v>104</v>
      </c>
    </row>
    <row r="5" spans="1:8" x14ac:dyDescent="0.25">
      <c r="A5" t="str">
        <f t="shared" si="0"/>
        <v>Microsoft.Web_AzureActiveDirectoryRegistration</v>
      </c>
      <c r="B5" t="s">
        <v>1173</v>
      </c>
      <c r="C5">
        <v>2580</v>
      </c>
      <c r="D5" t="s">
        <v>456</v>
      </c>
      <c r="G5">
        <v>10820</v>
      </c>
      <c r="H5" t="s">
        <v>104</v>
      </c>
    </row>
    <row r="6" spans="1:8" x14ac:dyDescent="0.25">
      <c r="A6" t="str">
        <f t="shared" si="0"/>
        <v>Microsoft.Web_AzureStaticWebAppsRegistration</v>
      </c>
      <c r="B6" t="s">
        <v>1173</v>
      </c>
      <c r="C6">
        <v>2585</v>
      </c>
      <c r="D6" t="s">
        <v>457</v>
      </c>
      <c r="G6">
        <v>10820</v>
      </c>
      <c r="H6" t="s">
        <v>104</v>
      </c>
    </row>
    <row r="7" spans="1:8" x14ac:dyDescent="0.25">
      <c r="A7" t="str">
        <f t="shared" si="0"/>
        <v>Microsoft.Web_TwitterRegistration</v>
      </c>
      <c r="B7" t="s">
        <v>1173</v>
      </c>
      <c r="C7">
        <v>2708</v>
      </c>
      <c r="D7" t="s">
        <v>458</v>
      </c>
      <c r="G7">
        <v>10820</v>
      </c>
      <c r="H7" t="s">
        <v>104</v>
      </c>
    </row>
    <row r="8" spans="1:8" x14ac:dyDescent="0.25">
      <c r="A8" t="str">
        <f t="shared" si="0"/>
        <v>Microsoft.Network_FirewallPolicyNatRuleCollectionAction</v>
      </c>
      <c r="B8" t="s">
        <v>1173</v>
      </c>
      <c r="C8">
        <v>3330</v>
      </c>
      <c r="D8" t="s">
        <v>459</v>
      </c>
      <c r="G8">
        <v>10827</v>
      </c>
      <c r="H8" t="s">
        <v>10</v>
      </c>
    </row>
    <row r="9" spans="1:8" x14ac:dyDescent="0.25">
      <c r="A9" t="str">
        <f t="shared" si="0"/>
        <v>Microsoft.Network_FirewallPolicyFilterRuleCollectionAction</v>
      </c>
      <c r="B9" t="s">
        <v>1173</v>
      </c>
      <c r="C9">
        <v>3332</v>
      </c>
      <c r="D9" t="s">
        <v>460</v>
      </c>
      <c r="G9">
        <v>10827</v>
      </c>
      <c r="H9" t="s">
        <v>10</v>
      </c>
    </row>
  </sheetData>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DBED-0446-481F-86D5-7AC6EDB99848}">
  <sheetPr>
    <tabColor rgb="FFFF0000"/>
  </sheetPr>
  <dimension ref="A1:H10"/>
  <sheetViews>
    <sheetView workbookViewId="0"/>
  </sheetViews>
  <sheetFormatPr defaultRowHeight="15.75" x14ac:dyDescent="0.25"/>
  <cols>
    <col min="1" max="1" width="67.375" bestFit="1" customWidth="1"/>
    <col min="2" max="2" width="13.375" bestFit="1" customWidth="1"/>
    <col min="3" max="3" width="7.375" bestFit="1" customWidth="1"/>
    <col min="4" max="4" width="54.625" bestFit="1" customWidth="1"/>
    <col min="5" max="5" width="8.625" bestFit="1" customWidth="1"/>
    <col min="6" max="6" width="46.125" bestFit="1" customWidth="1"/>
    <col min="7" max="7" width="9.125" bestFit="1" customWidth="1"/>
    <col min="8" max="8" width="23.75" bestFit="1" customWidth="1"/>
  </cols>
  <sheetData>
    <row r="1" spans="1:8" x14ac:dyDescent="0.25">
      <c r="A1" t="s">
        <v>1175</v>
      </c>
      <c r="B1" t="s">
        <v>1</v>
      </c>
      <c r="C1" t="s">
        <v>2</v>
      </c>
      <c r="D1" t="s">
        <v>3</v>
      </c>
      <c r="E1" t="s">
        <v>4</v>
      </c>
      <c r="F1" t="s">
        <v>5</v>
      </c>
      <c r="G1" t="s">
        <v>6</v>
      </c>
      <c r="H1" t="s">
        <v>7</v>
      </c>
    </row>
    <row r="2" spans="1:8" x14ac:dyDescent="0.25">
      <c r="A2" t="str">
        <f t="shared" ref="A2:A10" si="0">_xlfn.CONCAT(H2,"_",D2)</f>
        <v>Microsoft.DigitalTwins_GroupIdInformationResponse</v>
      </c>
      <c r="B2" t="s">
        <v>1166</v>
      </c>
      <c r="C2">
        <v>1539</v>
      </c>
      <c r="D2" t="s">
        <v>448</v>
      </c>
      <c r="G2">
        <v>10806</v>
      </c>
      <c r="H2" t="s">
        <v>70</v>
      </c>
    </row>
    <row r="3" spans="1:8" x14ac:dyDescent="0.25">
      <c r="A3" t="str">
        <f t="shared" si="0"/>
        <v>Microsoft.DocumentDB_MongoIndexOptions</v>
      </c>
      <c r="B3" t="s">
        <v>1166</v>
      </c>
      <c r="C3">
        <v>1761</v>
      </c>
      <c r="D3" t="s">
        <v>449</v>
      </c>
      <c r="G3">
        <v>10809</v>
      </c>
      <c r="H3" t="s">
        <v>73</v>
      </c>
    </row>
    <row r="4" spans="1:8" x14ac:dyDescent="0.25">
      <c r="A4" t="str">
        <f t="shared" si="0"/>
        <v>Microsoft.Elastic_ElasticMonitorResourceListResponse</v>
      </c>
      <c r="B4" t="s">
        <v>1166</v>
      </c>
      <c r="C4">
        <v>1895</v>
      </c>
      <c r="D4" t="s">
        <v>402</v>
      </c>
      <c r="G4">
        <v>10811</v>
      </c>
      <c r="H4" t="s">
        <v>84</v>
      </c>
    </row>
    <row r="5" spans="1:8" x14ac:dyDescent="0.25">
      <c r="A5" t="str">
        <f t="shared" si="0"/>
        <v>Microsoft.Elastic_MonitoredResourceListResponse</v>
      </c>
      <c r="B5" t="s">
        <v>1166</v>
      </c>
      <c r="C5">
        <v>1899</v>
      </c>
      <c r="D5" t="s">
        <v>403</v>
      </c>
      <c r="G5">
        <v>10811</v>
      </c>
      <c r="H5" t="s">
        <v>84</v>
      </c>
    </row>
    <row r="6" spans="1:8" x14ac:dyDescent="0.25">
      <c r="A6" t="str">
        <f t="shared" si="0"/>
        <v>Microsoft.Elastic_MonitoringTagRulesListResponse</v>
      </c>
      <c r="B6" t="s">
        <v>1166</v>
      </c>
      <c r="C6">
        <v>1905</v>
      </c>
      <c r="D6" t="s">
        <v>404</v>
      </c>
      <c r="G6">
        <v>10811</v>
      </c>
      <c r="H6" t="s">
        <v>84</v>
      </c>
    </row>
    <row r="7" spans="1:8" x14ac:dyDescent="0.25">
      <c r="A7" t="str">
        <f t="shared" si="0"/>
        <v>Microsoft.Web_ValidateResponseError</v>
      </c>
      <c r="B7" t="s">
        <v>1166</v>
      </c>
      <c r="C7">
        <v>2360</v>
      </c>
      <c r="D7" t="s">
        <v>450</v>
      </c>
      <c r="G7">
        <v>10820</v>
      </c>
      <c r="H7" t="s">
        <v>104</v>
      </c>
    </row>
    <row r="8" spans="1:8" x14ac:dyDescent="0.25">
      <c r="A8" t="str">
        <f t="shared" si="0"/>
        <v>Microsoft.PowerBI_ErrorDetail</v>
      </c>
      <c r="B8" t="s">
        <v>1166</v>
      </c>
      <c r="C8">
        <v>2863</v>
      </c>
      <c r="D8" t="s">
        <v>451</v>
      </c>
      <c r="G8">
        <v>10826</v>
      </c>
      <c r="H8" t="s">
        <v>105</v>
      </c>
    </row>
    <row r="9" spans="1:8" x14ac:dyDescent="0.25">
      <c r="A9" t="str">
        <f t="shared" si="0"/>
        <v>Microsoft.Network_ErrorDetails</v>
      </c>
      <c r="B9" t="s">
        <v>1166</v>
      </c>
      <c r="C9">
        <v>2922</v>
      </c>
      <c r="D9" t="s">
        <v>452</v>
      </c>
      <c r="G9">
        <v>10827</v>
      </c>
      <c r="H9" t="s">
        <v>10</v>
      </c>
    </row>
    <row r="10" spans="1:8" x14ac:dyDescent="0.25">
      <c r="A10" t="str">
        <f t="shared" si="0"/>
        <v>Microsoft.Network_ErrorDetails</v>
      </c>
      <c r="B10" t="s">
        <v>1166</v>
      </c>
      <c r="C10">
        <v>3400</v>
      </c>
      <c r="D10" t="s">
        <v>452</v>
      </c>
      <c r="G10">
        <v>10827</v>
      </c>
      <c r="H10" t="s">
        <v>10</v>
      </c>
    </row>
  </sheetData>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8E2D-345B-4B3D-804C-4919AC0BB1D8}">
  <sheetPr>
    <tabColor rgb="FF0070C0"/>
  </sheetPr>
  <dimension ref="A1:Q144"/>
  <sheetViews>
    <sheetView topLeftCell="B1" workbookViewId="0">
      <pane ySplit="1" topLeftCell="A2" activePane="bottomLeft" state="frozen"/>
      <selection activeCell="C1" sqref="C1"/>
      <selection pane="bottomLeft" activeCell="I2" sqref="I2"/>
    </sheetView>
  </sheetViews>
  <sheetFormatPr defaultRowHeight="15.75" x14ac:dyDescent="0.25"/>
  <cols>
    <col min="1" max="1" width="69.125" bestFit="1" customWidth="1"/>
    <col min="2" max="2" width="12.5" bestFit="1" customWidth="1"/>
    <col min="3" max="3" width="18" bestFit="1" customWidth="1"/>
    <col min="4" max="4" width="15" bestFit="1" customWidth="1"/>
    <col min="5" max="5" width="14.625" bestFit="1" customWidth="1"/>
    <col min="6" max="6" width="15.125" bestFit="1" customWidth="1"/>
    <col min="7" max="7" width="14.75" bestFit="1" customWidth="1"/>
    <col min="8" max="8" width="16.125" bestFit="1" customWidth="1"/>
    <col min="9" max="9" width="17.375" bestFit="1" customWidth="1"/>
    <col min="16" max="16" width="8.25" bestFit="1" customWidth="1"/>
    <col min="17" max="17" width="7.125" bestFit="1" customWidth="1"/>
  </cols>
  <sheetData>
    <row r="1" spans="1:17" x14ac:dyDescent="0.25">
      <c r="A1" s="2" t="s">
        <v>0</v>
      </c>
      <c r="B1" s="2" t="s">
        <v>1178</v>
      </c>
      <c r="C1" s="2" t="s">
        <v>1179</v>
      </c>
      <c r="D1" s="2" t="s">
        <v>1180</v>
      </c>
      <c r="E1" s="2" t="s">
        <v>1181</v>
      </c>
      <c r="F1" s="2" t="s">
        <v>1182</v>
      </c>
      <c r="G1" s="2" t="s">
        <v>1183</v>
      </c>
      <c r="H1" s="3" t="s">
        <v>1176</v>
      </c>
      <c r="I1" s="3" t="s">
        <v>1177</v>
      </c>
      <c r="J1" s="3" t="s">
        <v>1028</v>
      </c>
      <c r="K1" s="3" t="s">
        <v>1029</v>
      </c>
      <c r="L1" s="3" t="s">
        <v>1030</v>
      </c>
      <c r="M1" s="3" t="s">
        <v>1031</v>
      </c>
      <c r="P1" t="s">
        <v>1028</v>
      </c>
      <c r="Q1">
        <f>SUM(J2:J144)</f>
        <v>47</v>
      </c>
    </row>
    <row r="2" spans="1:17" x14ac:dyDescent="0.25">
      <c r="A2" t="s">
        <v>1032</v>
      </c>
      <c r="B2" t="str">
        <f>VLOOKUP(A2,'1st expert'!$A$1:$H$144,8,0)</f>
        <v>Conceptual</v>
      </c>
      <c r="C2" t="str">
        <f>VLOOKUP(A2,'2nd expert'!$A$1:$F$144,3,0)</f>
        <v>Conceptual</v>
      </c>
      <c r="D2" t="str">
        <f>VLOOKUP(A2,'3rd expert'!$A$1:$E$144,3,0)</f>
        <v>Conceptual</v>
      </c>
      <c r="E2">
        <f>IF(OR(B2="Conceptual",ISNUMBER(SEARCH("Conceptual",B2))),1,0)</f>
        <v>1</v>
      </c>
      <c r="F2">
        <f t="shared" ref="F2:G2" si="0">IF(OR(C2="Conceptual",ISNUMBER(SEARCH("Conceptual",C2))),1,0)</f>
        <v>1</v>
      </c>
      <c r="G2">
        <f t="shared" si="0"/>
        <v>1</v>
      </c>
      <c r="H2">
        <f>IFERROR(MODE(E2:G2),MODE(E2,F2,G2,I2))</f>
        <v>1</v>
      </c>
      <c r="I2">
        <f>IF(OR(IF(_xlfn.IFNA(VLOOKUP(A2,Collection_classifier!A:A,1,0),0)=A2,1,0),IF(_xlfn.IFNA(VLOOKUP(A2,Property_classifier!A:A,1,0),0)=A2,1,0),IF(_xlfn.IFNA(VLOOKUP(A2,Results_classifier!A:A,1,0),0)=A2,1,0),IF(_xlfn.IFNA(VLOOKUP(A2,Operation_classifier!A:A,1,0),0)=A2,1,0),IF(_xlfn.IFNA(VLOOKUP(A2,Status_classifier!A:A,1,0),0)=A2,1,0))=FALSE,1,0)</f>
        <v>1</v>
      </c>
      <c r="J2">
        <f>IF(AND((H2=I2),(H2=1)),1,0)</f>
        <v>1</v>
      </c>
      <c r="K2">
        <f>IF(AND((H2=I2),(H2=0)),1,0)</f>
        <v>0</v>
      </c>
      <c r="L2">
        <f>IF(AND((H2&lt;&gt;I2),(I2=1)),1,0)</f>
        <v>0</v>
      </c>
      <c r="M2">
        <f>IF(AND((H2&lt;&gt;I2),(I2=0)),1,0)</f>
        <v>0</v>
      </c>
      <c r="P2" t="s">
        <v>1029</v>
      </c>
      <c r="Q2">
        <f>SUM(K2:K144)</f>
        <v>17</v>
      </c>
    </row>
    <row r="3" spans="1:17" x14ac:dyDescent="0.25">
      <c r="A3" t="s">
        <v>1033</v>
      </c>
      <c r="B3" t="str">
        <f>VLOOKUP(A3,'1st expert'!$A$1:$H$144,8,0)</f>
        <v>Conceptual</v>
      </c>
      <c r="C3" t="str">
        <f>VLOOKUP(A3,'2nd expert'!$A$1:$F$144,3,0)</f>
        <v>Conceptual</v>
      </c>
      <c r="D3" t="str">
        <f>VLOOKUP(A3,'3rd expert'!$A$1:$E$144,3,0)</f>
        <v>Conceptual</v>
      </c>
      <c r="E3">
        <f t="shared" ref="E3:E66" si="1">IF(OR(B3="Conceptual",ISNUMBER(SEARCH("Conceptual",B3))),1,0)</f>
        <v>1</v>
      </c>
      <c r="F3">
        <f t="shared" ref="F3:F66" si="2">IF(OR(C3="Conceptual",ISNUMBER(SEARCH("Conceptual",C3))),1,0)</f>
        <v>1</v>
      </c>
      <c r="G3">
        <f t="shared" ref="G3:G66" si="3">IF(OR(D3="Conceptual",ISNUMBER(SEARCH("Conceptual",D3))),1,0)</f>
        <v>1</v>
      </c>
      <c r="H3">
        <f t="shared" ref="H3:H66" si="4">IFERROR(MODE(E3:G3),MODE(E3,F3,G3,I3))</f>
        <v>1</v>
      </c>
      <c r="I3">
        <f>IF(OR(IF(_xlfn.IFNA(VLOOKUP(A3,Collection_classifier!A:A,1,0),0)=A3,1,0),IF(_xlfn.IFNA(VLOOKUP(A3,Property_classifier!A:A,1,0),0)=A3,1,0),IF(_xlfn.IFNA(VLOOKUP(A3,Results_classifier!A:A,1,0),0)=A3,1,0),IF(_xlfn.IFNA(VLOOKUP(A3,Operation_classifier!A:A,1,0),0)=A3,1,0),IF(_xlfn.IFNA(VLOOKUP(A3,Status_classifier!A:A,1,0),0)=A3,1,0))=FALSE,1,0)</f>
        <v>1</v>
      </c>
      <c r="J3">
        <f t="shared" ref="J3:J66" si="5">IF(AND((H3=I3),(H3=1)),1,0)</f>
        <v>1</v>
      </c>
      <c r="K3">
        <f t="shared" ref="K3:K66" si="6">IF(AND((H3=I3),(H3=0)),1,0)</f>
        <v>0</v>
      </c>
      <c r="L3">
        <f t="shared" ref="L3:L66" si="7">IF(AND((H3&lt;&gt;I3),(I3=1)),1,0)</f>
        <v>0</v>
      </c>
      <c r="M3">
        <f t="shared" ref="M3:M66" si="8">IF(AND((H3&lt;&gt;I3),(I3=0)),1,0)</f>
        <v>0</v>
      </c>
      <c r="P3" t="s">
        <v>1030</v>
      </c>
      <c r="Q3">
        <f>SUM(L2:L144)</f>
        <v>79</v>
      </c>
    </row>
    <row r="4" spans="1:17" x14ac:dyDescent="0.25">
      <c r="A4" t="s">
        <v>1034</v>
      </c>
      <c r="B4" t="str">
        <f>VLOOKUP(A4,'1st expert'!$A$1:$H$144,8,0)</f>
        <v>Conceptual</v>
      </c>
      <c r="C4" t="str">
        <f>VLOOKUP(A4,'2nd expert'!$A$1:$F$144,3,0)</f>
        <v>Conceptual</v>
      </c>
      <c r="D4" t="str">
        <f>VLOOKUP(A4,'3rd expert'!$A$1:$E$144,3,0)</f>
        <v>Conceptual</v>
      </c>
      <c r="E4">
        <f t="shared" si="1"/>
        <v>1</v>
      </c>
      <c r="F4">
        <f t="shared" si="2"/>
        <v>1</v>
      </c>
      <c r="G4">
        <f t="shared" si="3"/>
        <v>1</v>
      </c>
      <c r="H4">
        <f t="shared" si="4"/>
        <v>1</v>
      </c>
      <c r="I4">
        <f>IF(OR(IF(_xlfn.IFNA(VLOOKUP(A4,Collection_classifier!A:A,1,0),0)=A4,1,0),IF(_xlfn.IFNA(VLOOKUP(A4,Property_classifier!A:A,1,0),0)=A4,1,0),IF(_xlfn.IFNA(VLOOKUP(A4,Results_classifier!A:A,1,0),0)=A4,1,0),IF(_xlfn.IFNA(VLOOKUP(A4,Operation_classifier!A:A,1,0),0)=A4,1,0),IF(_xlfn.IFNA(VLOOKUP(A4,Status_classifier!A:A,1,0),0)=A4,1,0))=FALSE,1,0)</f>
        <v>1</v>
      </c>
      <c r="J4">
        <f t="shared" si="5"/>
        <v>1</v>
      </c>
      <c r="K4">
        <f t="shared" si="6"/>
        <v>0</v>
      </c>
      <c r="L4">
        <f t="shared" si="7"/>
        <v>0</v>
      </c>
      <c r="M4">
        <f t="shared" si="8"/>
        <v>0</v>
      </c>
      <c r="P4" t="s">
        <v>1031</v>
      </c>
      <c r="Q4">
        <f>SUM(M2:M144)</f>
        <v>0</v>
      </c>
    </row>
    <row r="5" spans="1:17" x14ac:dyDescent="0.25">
      <c r="A5" t="s">
        <v>1035</v>
      </c>
      <c r="B5" t="str">
        <f>VLOOKUP(A5,'1st expert'!$A$1:$H$144,8,0)</f>
        <v>Conceptual</v>
      </c>
      <c r="C5" t="str">
        <f>VLOOKUP(A5,'2nd expert'!$A$1:$F$144,3,0)</f>
        <v>Properties</v>
      </c>
      <c r="D5" t="str">
        <f>VLOOKUP(A5,'3rd expert'!$A$1:$E$144,3,0)</f>
        <v>Conceptual</v>
      </c>
      <c r="E5">
        <f t="shared" si="1"/>
        <v>1</v>
      </c>
      <c r="F5">
        <f t="shared" si="2"/>
        <v>0</v>
      </c>
      <c r="G5">
        <f t="shared" si="3"/>
        <v>1</v>
      </c>
      <c r="H5">
        <f t="shared" si="4"/>
        <v>1</v>
      </c>
      <c r="I5">
        <f>IF(OR(IF(_xlfn.IFNA(VLOOKUP(A5,Collection_classifier!A:A,1,0),0)=A5,1,0),IF(_xlfn.IFNA(VLOOKUP(A5,Property_classifier!A:A,1,0),0)=A5,1,0),IF(_xlfn.IFNA(VLOOKUP(A5,Results_classifier!A:A,1,0),0)=A5,1,0),IF(_xlfn.IFNA(VLOOKUP(A5,Operation_classifier!A:A,1,0),0)=A5,1,0),IF(_xlfn.IFNA(VLOOKUP(A5,Status_classifier!A:A,1,0),0)=A5,1,0))=FALSE,1,0)</f>
        <v>1</v>
      </c>
      <c r="J5">
        <f t="shared" si="5"/>
        <v>1</v>
      </c>
      <c r="K5">
        <f t="shared" si="6"/>
        <v>0</v>
      </c>
      <c r="L5">
        <f t="shared" si="7"/>
        <v>0</v>
      </c>
      <c r="M5">
        <f t="shared" si="8"/>
        <v>0</v>
      </c>
    </row>
    <row r="6" spans="1:17" x14ac:dyDescent="0.25">
      <c r="A6" t="s">
        <v>1036</v>
      </c>
      <c r="B6" t="str">
        <f>VLOOKUP(A6,'1st expert'!$A$1:$H$144,8,0)</f>
        <v>Conceptual</v>
      </c>
      <c r="C6" t="str">
        <f>VLOOKUP(A6,'2nd expert'!$A$1:$F$144,3,0)</f>
        <v>Properties</v>
      </c>
      <c r="D6" t="str">
        <f>VLOOKUP(A6,'3rd expert'!$A$1:$E$144,3,0)</f>
        <v>Conceptual</v>
      </c>
      <c r="E6">
        <f t="shared" si="1"/>
        <v>1</v>
      </c>
      <c r="F6">
        <f t="shared" si="2"/>
        <v>0</v>
      </c>
      <c r="G6">
        <f t="shared" si="3"/>
        <v>1</v>
      </c>
      <c r="H6">
        <f t="shared" si="4"/>
        <v>1</v>
      </c>
      <c r="I6">
        <f>IF(OR(IF(_xlfn.IFNA(VLOOKUP(A6,Collection_classifier!A:A,1,0),0)=A6,1,0),IF(_xlfn.IFNA(VLOOKUP(A6,Property_classifier!A:A,1,0),0)=A6,1,0),IF(_xlfn.IFNA(VLOOKUP(A6,Results_classifier!A:A,1,0),0)=A6,1,0),IF(_xlfn.IFNA(VLOOKUP(A6,Operation_classifier!A:A,1,0),0)=A6,1,0),IF(_xlfn.IFNA(VLOOKUP(A6,Status_classifier!A:A,1,0),0)=A6,1,0))=FALSE,1,0)</f>
        <v>1</v>
      </c>
      <c r="J6">
        <f t="shared" si="5"/>
        <v>1</v>
      </c>
      <c r="K6">
        <f t="shared" si="6"/>
        <v>0</v>
      </c>
      <c r="L6">
        <f t="shared" si="7"/>
        <v>0</v>
      </c>
      <c r="M6">
        <f t="shared" si="8"/>
        <v>0</v>
      </c>
      <c r="P6" t="s">
        <v>1038</v>
      </c>
      <c r="Q6" s="1">
        <f>+Q1/(Q1+Q3)</f>
        <v>0.37301587301587302</v>
      </c>
    </row>
    <row r="7" spans="1:17" x14ac:dyDescent="0.25">
      <c r="A7" t="s">
        <v>1037</v>
      </c>
      <c r="B7" t="str">
        <f>VLOOKUP(A7,'1st expert'!$A$1:$H$144,8,0)</f>
        <v>Conceptual</v>
      </c>
      <c r="C7" t="str">
        <f>VLOOKUP(A7,'2nd expert'!$A$1:$F$144,3,0)</f>
        <v>Properties</v>
      </c>
      <c r="D7" t="str">
        <f>VLOOKUP(A7,'3rd expert'!$A$1:$E$144,3,0)</f>
        <v>Conceptual</v>
      </c>
      <c r="E7">
        <f t="shared" si="1"/>
        <v>1</v>
      </c>
      <c r="F7">
        <f t="shared" si="2"/>
        <v>0</v>
      </c>
      <c r="G7">
        <f t="shared" si="3"/>
        <v>1</v>
      </c>
      <c r="H7">
        <f t="shared" si="4"/>
        <v>1</v>
      </c>
      <c r="I7">
        <f>IF(OR(IF(_xlfn.IFNA(VLOOKUP(A7,Collection_classifier!A:A,1,0),0)=A7,1,0),IF(_xlfn.IFNA(VLOOKUP(A7,Property_classifier!A:A,1,0),0)=A7,1,0),IF(_xlfn.IFNA(VLOOKUP(A7,Results_classifier!A:A,1,0),0)=A7,1,0),IF(_xlfn.IFNA(VLOOKUP(A7,Operation_classifier!A:A,1,0),0)=A7,1,0),IF(_xlfn.IFNA(VLOOKUP(A7,Status_classifier!A:A,1,0),0)=A7,1,0))=FALSE,1,0)</f>
        <v>1</v>
      </c>
      <c r="J7">
        <f t="shared" si="5"/>
        <v>1</v>
      </c>
      <c r="K7">
        <f t="shared" si="6"/>
        <v>0</v>
      </c>
      <c r="L7">
        <f t="shared" si="7"/>
        <v>0</v>
      </c>
      <c r="M7">
        <f t="shared" si="8"/>
        <v>0</v>
      </c>
      <c r="P7" t="s">
        <v>1040</v>
      </c>
      <c r="Q7" s="1">
        <f>+Q1/(Q1+Q4)</f>
        <v>1</v>
      </c>
    </row>
    <row r="8" spans="1:17" x14ac:dyDescent="0.25">
      <c r="A8" t="s">
        <v>1039</v>
      </c>
      <c r="B8" t="str">
        <f>VLOOKUP(A8,'1st expert'!$A$1:$H$144,8,0)</f>
        <v>Operation</v>
      </c>
      <c r="C8" t="str">
        <f>VLOOKUP(A8,'2nd expert'!$A$1:$F$144,3,0)</f>
        <v>Operation</v>
      </c>
      <c r="D8" t="str">
        <f>VLOOKUP(A8,'3rd expert'!$A$1:$E$144,3,0)</f>
        <v>Operation</v>
      </c>
      <c r="E8">
        <f t="shared" si="1"/>
        <v>0</v>
      </c>
      <c r="F8">
        <f t="shared" si="2"/>
        <v>0</v>
      </c>
      <c r="G8">
        <f t="shared" si="3"/>
        <v>0</v>
      </c>
      <c r="H8">
        <f t="shared" si="4"/>
        <v>0</v>
      </c>
      <c r="I8">
        <f>IF(OR(IF(_xlfn.IFNA(VLOOKUP(A8,Collection_classifier!A:A,1,0),0)=A8,1,0),IF(_xlfn.IFNA(VLOOKUP(A8,Property_classifier!A:A,1,0),0)=A8,1,0),IF(_xlfn.IFNA(VLOOKUP(A8,Results_classifier!A:A,1,0),0)=A8,1,0),IF(_xlfn.IFNA(VLOOKUP(A8,Operation_classifier!A:A,1,0),0)=A8,1,0),IF(_xlfn.IFNA(VLOOKUP(A8,Status_classifier!A:A,1,0),0)=A8,1,0))=FALSE,1,0)</f>
        <v>1</v>
      </c>
      <c r="J8">
        <f t="shared" si="5"/>
        <v>0</v>
      </c>
      <c r="K8">
        <f t="shared" si="6"/>
        <v>0</v>
      </c>
      <c r="L8">
        <f t="shared" si="7"/>
        <v>1</v>
      </c>
      <c r="M8">
        <f t="shared" si="8"/>
        <v>0</v>
      </c>
      <c r="P8" t="s">
        <v>1042</v>
      </c>
      <c r="Q8" s="1">
        <f>2*((Q6*Q7)/(Q6+Q7))</f>
        <v>0.54335260115606943</v>
      </c>
    </row>
    <row r="9" spans="1:17" x14ac:dyDescent="0.25">
      <c r="A9" t="s">
        <v>1041</v>
      </c>
      <c r="B9" t="str">
        <f>VLOOKUP(A9,'1st expert'!$A$1:$H$144,8,0)</f>
        <v>Conceptual</v>
      </c>
      <c r="C9" t="str">
        <f>VLOOKUP(A9,'2nd expert'!$A$1:$F$144,3,0)</f>
        <v>Properties</v>
      </c>
      <c r="D9" t="str">
        <f>VLOOKUP(A9,'3rd expert'!$A$1:$E$144,3,0)</f>
        <v>Properties</v>
      </c>
      <c r="E9">
        <f t="shared" si="1"/>
        <v>1</v>
      </c>
      <c r="F9">
        <f t="shared" si="2"/>
        <v>0</v>
      </c>
      <c r="G9">
        <f t="shared" si="3"/>
        <v>0</v>
      </c>
      <c r="H9">
        <f t="shared" si="4"/>
        <v>0</v>
      </c>
      <c r="I9">
        <f>IF(OR(IF(_xlfn.IFNA(VLOOKUP(A9,Collection_classifier!A:A,1,0),0)=A9,1,0),IF(_xlfn.IFNA(VLOOKUP(A9,Property_classifier!A:A,1,0),0)=A9,1,0),IF(_xlfn.IFNA(VLOOKUP(A9,Results_classifier!A:A,1,0),0)=A9,1,0),IF(_xlfn.IFNA(VLOOKUP(A9,Operation_classifier!A:A,1,0),0)=A9,1,0),IF(_xlfn.IFNA(VLOOKUP(A9,Status_classifier!A:A,1,0),0)=A9,1,0))=FALSE,1,0)</f>
        <v>1</v>
      </c>
      <c r="J9">
        <f t="shared" si="5"/>
        <v>0</v>
      </c>
      <c r="K9">
        <f t="shared" si="6"/>
        <v>0</v>
      </c>
      <c r="L9">
        <f t="shared" si="7"/>
        <v>1</v>
      </c>
      <c r="M9">
        <f t="shared" si="8"/>
        <v>0</v>
      </c>
    </row>
    <row r="10" spans="1:17" x14ac:dyDescent="0.25">
      <c r="A10" t="s">
        <v>1039</v>
      </c>
      <c r="B10" t="str">
        <f>VLOOKUP(A10,'1st expert'!$A$1:$H$144,8,0)</f>
        <v>Operation</v>
      </c>
      <c r="C10" t="str">
        <f>VLOOKUP(A10,'2nd expert'!$A$1:$F$144,3,0)</f>
        <v>Operation</v>
      </c>
      <c r="D10" t="str">
        <f>VLOOKUP(A10,'3rd expert'!$A$1:$E$144,3,0)</f>
        <v>Operation</v>
      </c>
      <c r="E10">
        <f t="shared" si="1"/>
        <v>0</v>
      </c>
      <c r="F10">
        <f t="shared" si="2"/>
        <v>0</v>
      </c>
      <c r="G10">
        <f t="shared" si="3"/>
        <v>0</v>
      </c>
      <c r="H10">
        <f t="shared" si="4"/>
        <v>0</v>
      </c>
      <c r="I10">
        <f>IF(OR(IF(_xlfn.IFNA(VLOOKUP(A10,Collection_classifier!A:A,1,0),0)=A10,1,0),IF(_xlfn.IFNA(VLOOKUP(A10,Property_classifier!A:A,1,0),0)=A10,1,0),IF(_xlfn.IFNA(VLOOKUP(A10,Results_classifier!A:A,1,0),0)=A10,1,0),IF(_xlfn.IFNA(VLOOKUP(A10,Operation_classifier!A:A,1,0),0)=A10,1,0),IF(_xlfn.IFNA(VLOOKUP(A10,Status_classifier!A:A,1,0),0)=A10,1,0))=FALSE,1,0)</f>
        <v>1</v>
      </c>
      <c r="J10">
        <f t="shared" si="5"/>
        <v>0</v>
      </c>
      <c r="K10">
        <f t="shared" si="6"/>
        <v>0</v>
      </c>
      <c r="L10">
        <f t="shared" si="7"/>
        <v>1</v>
      </c>
      <c r="M10">
        <f t="shared" si="8"/>
        <v>0</v>
      </c>
    </row>
    <row r="11" spans="1:17" x14ac:dyDescent="0.25">
      <c r="A11" t="s">
        <v>1043</v>
      </c>
      <c r="B11" t="str">
        <f>VLOOKUP(A11,'1st expert'!$A$1:$H$144,8,0)</f>
        <v>Conceptual</v>
      </c>
      <c r="C11" t="str">
        <f>VLOOKUP(A11,'2nd expert'!$A$1:$F$144,3,0)</f>
        <v>Properties</v>
      </c>
      <c r="D11" t="str">
        <f>VLOOKUP(A11,'3rd expert'!$A$1:$E$144,3,0)</f>
        <v>Properties</v>
      </c>
      <c r="E11">
        <f t="shared" si="1"/>
        <v>1</v>
      </c>
      <c r="F11">
        <f t="shared" si="2"/>
        <v>0</v>
      </c>
      <c r="G11">
        <f t="shared" si="3"/>
        <v>0</v>
      </c>
      <c r="H11">
        <f t="shared" si="4"/>
        <v>0</v>
      </c>
      <c r="I11">
        <f>IF(OR(IF(_xlfn.IFNA(VLOOKUP(A11,Collection_classifier!A:A,1,0),0)=A11,1,0),IF(_xlfn.IFNA(VLOOKUP(A11,Property_classifier!A:A,1,0),0)=A11,1,0),IF(_xlfn.IFNA(VLOOKUP(A11,Results_classifier!A:A,1,0),0)=A11,1,0),IF(_xlfn.IFNA(VLOOKUP(A11,Operation_classifier!A:A,1,0),0)=A11,1,0),IF(_xlfn.IFNA(VLOOKUP(A11,Status_classifier!A:A,1,0),0)=A11,1,0))=FALSE,1,0)</f>
        <v>1</v>
      </c>
      <c r="J11">
        <f t="shared" si="5"/>
        <v>0</v>
      </c>
      <c r="K11">
        <f t="shared" si="6"/>
        <v>0</v>
      </c>
      <c r="L11">
        <f t="shared" si="7"/>
        <v>1</v>
      </c>
      <c r="M11">
        <f t="shared" si="8"/>
        <v>0</v>
      </c>
    </row>
    <row r="12" spans="1:17" x14ac:dyDescent="0.25">
      <c r="A12" t="s">
        <v>1044</v>
      </c>
      <c r="B12" t="str">
        <f>VLOOKUP(A12,'1st expert'!$A$1:$H$144,8,0)</f>
        <v>Conceptual</v>
      </c>
      <c r="C12" t="str">
        <f>VLOOKUP(A12,'2nd expert'!$A$1:$F$144,3,0)</f>
        <v>Properties</v>
      </c>
      <c r="D12" t="str">
        <f>VLOOKUP(A12,'3rd expert'!$A$1:$E$144,3,0)</f>
        <v>Operation</v>
      </c>
      <c r="E12">
        <f t="shared" si="1"/>
        <v>1</v>
      </c>
      <c r="F12">
        <f t="shared" si="2"/>
        <v>0</v>
      </c>
      <c r="G12">
        <f t="shared" si="3"/>
        <v>0</v>
      </c>
      <c r="H12">
        <f t="shared" si="4"/>
        <v>0</v>
      </c>
      <c r="I12">
        <f>IF(OR(IF(_xlfn.IFNA(VLOOKUP(A12,Collection_classifier!A:A,1,0),0)=A12,1,0),IF(_xlfn.IFNA(VLOOKUP(A12,Property_classifier!A:A,1,0),0)=A12,1,0),IF(_xlfn.IFNA(VLOOKUP(A12,Results_classifier!A:A,1,0),0)=A12,1,0),IF(_xlfn.IFNA(VLOOKUP(A12,Operation_classifier!A:A,1,0),0)=A12,1,0),IF(_xlfn.IFNA(VLOOKUP(A12,Status_classifier!A:A,1,0),0)=A12,1,0))=FALSE,1,0)</f>
        <v>1</v>
      </c>
      <c r="J12">
        <f t="shared" si="5"/>
        <v>0</v>
      </c>
      <c r="K12">
        <f t="shared" si="6"/>
        <v>0</v>
      </c>
      <c r="L12">
        <f t="shared" si="7"/>
        <v>1</v>
      </c>
      <c r="M12">
        <f t="shared" si="8"/>
        <v>0</v>
      </c>
    </row>
    <row r="13" spans="1:17" x14ac:dyDescent="0.25">
      <c r="A13" t="s">
        <v>1044</v>
      </c>
      <c r="B13" t="str">
        <f>VLOOKUP(A13,'1st expert'!$A$1:$H$144,8,0)</f>
        <v>Conceptual</v>
      </c>
      <c r="C13" t="str">
        <f>VLOOKUP(A13,'2nd expert'!$A$1:$F$144,3,0)</f>
        <v>Properties</v>
      </c>
      <c r="D13" t="str">
        <f>VLOOKUP(A13,'3rd expert'!$A$1:$E$144,3,0)</f>
        <v>Operation</v>
      </c>
      <c r="E13">
        <f t="shared" si="1"/>
        <v>1</v>
      </c>
      <c r="F13">
        <f t="shared" si="2"/>
        <v>0</v>
      </c>
      <c r="G13">
        <f t="shared" si="3"/>
        <v>0</v>
      </c>
      <c r="H13">
        <f t="shared" si="4"/>
        <v>0</v>
      </c>
      <c r="I13">
        <f>IF(OR(IF(_xlfn.IFNA(VLOOKUP(A13,Collection_classifier!A:A,1,0),0)=A13,1,0),IF(_xlfn.IFNA(VLOOKUP(A13,Property_classifier!A:A,1,0),0)=A13,1,0),IF(_xlfn.IFNA(VLOOKUP(A13,Results_classifier!A:A,1,0),0)=A13,1,0),IF(_xlfn.IFNA(VLOOKUP(A13,Operation_classifier!A:A,1,0),0)=A13,1,0),IF(_xlfn.IFNA(VLOOKUP(A13,Status_classifier!A:A,1,0),0)=A13,1,0))=FALSE,1,0)</f>
        <v>1</v>
      </c>
      <c r="J13">
        <f t="shared" si="5"/>
        <v>0</v>
      </c>
      <c r="K13">
        <f t="shared" si="6"/>
        <v>0</v>
      </c>
      <c r="L13">
        <f t="shared" si="7"/>
        <v>1</v>
      </c>
      <c r="M13">
        <f t="shared" si="8"/>
        <v>0</v>
      </c>
    </row>
    <row r="14" spans="1:17" x14ac:dyDescent="0.25">
      <c r="A14" t="s">
        <v>1045</v>
      </c>
      <c r="B14" t="str">
        <f>VLOOKUP(A14,'1st expert'!$A$1:$H$144,8,0)</f>
        <v>Operation</v>
      </c>
      <c r="C14" t="str">
        <f>VLOOKUP(A14,'2nd expert'!$A$1:$F$144,3,0)</f>
        <v>Operation</v>
      </c>
      <c r="D14" t="str">
        <f>VLOOKUP(A14,'3rd expert'!$A$1:$E$144,3,0)</f>
        <v>Conceptual</v>
      </c>
      <c r="E14">
        <f t="shared" si="1"/>
        <v>0</v>
      </c>
      <c r="F14">
        <f t="shared" si="2"/>
        <v>0</v>
      </c>
      <c r="G14">
        <f t="shared" si="3"/>
        <v>1</v>
      </c>
      <c r="H14">
        <f t="shared" si="4"/>
        <v>0</v>
      </c>
      <c r="I14">
        <f>IF(OR(IF(_xlfn.IFNA(VLOOKUP(A14,Collection_classifier!A:A,1,0),0)=A14,1,0),IF(_xlfn.IFNA(VLOOKUP(A14,Property_classifier!A:A,1,0),0)=A14,1,0),IF(_xlfn.IFNA(VLOOKUP(A14,Results_classifier!A:A,1,0),0)=A14,1,0),IF(_xlfn.IFNA(VLOOKUP(A14,Operation_classifier!A:A,1,0),0)=A14,1,0),IF(_xlfn.IFNA(VLOOKUP(A14,Status_classifier!A:A,1,0),0)=A14,1,0))=FALSE,1,0)</f>
        <v>1</v>
      </c>
      <c r="J14">
        <f t="shared" si="5"/>
        <v>0</v>
      </c>
      <c r="K14">
        <f t="shared" si="6"/>
        <v>0</v>
      </c>
      <c r="L14">
        <f t="shared" si="7"/>
        <v>1</v>
      </c>
      <c r="M14">
        <f t="shared" si="8"/>
        <v>0</v>
      </c>
    </row>
    <row r="15" spans="1:17" x14ac:dyDescent="0.25">
      <c r="A15" t="s">
        <v>1043</v>
      </c>
      <c r="B15" t="str">
        <f>VLOOKUP(A15,'1st expert'!$A$1:$H$144,8,0)</f>
        <v>Conceptual</v>
      </c>
      <c r="C15" t="str">
        <f>VLOOKUP(A15,'2nd expert'!$A$1:$F$144,3,0)</f>
        <v>Properties</v>
      </c>
      <c r="D15" t="str">
        <f>VLOOKUP(A15,'3rd expert'!$A$1:$E$144,3,0)</f>
        <v>Properties</v>
      </c>
      <c r="E15">
        <f t="shared" si="1"/>
        <v>1</v>
      </c>
      <c r="F15">
        <f t="shared" si="2"/>
        <v>0</v>
      </c>
      <c r="G15">
        <f t="shared" si="3"/>
        <v>0</v>
      </c>
      <c r="H15">
        <f t="shared" si="4"/>
        <v>0</v>
      </c>
      <c r="I15">
        <f>IF(OR(IF(_xlfn.IFNA(VLOOKUP(A15,Collection_classifier!A:A,1,0),0)=A15,1,0),IF(_xlfn.IFNA(VLOOKUP(A15,Property_classifier!A:A,1,0),0)=A15,1,0),IF(_xlfn.IFNA(VLOOKUP(A15,Results_classifier!A:A,1,0),0)=A15,1,0),IF(_xlfn.IFNA(VLOOKUP(A15,Operation_classifier!A:A,1,0),0)=A15,1,0),IF(_xlfn.IFNA(VLOOKUP(A15,Status_classifier!A:A,1,0),0)=A15,1,0))=FALSE,1,0)</f>
        <v>1</v>
      </c>
      <c r="J15">
        <f t="shared" si="5"/>
        <v>0</v>
      </c>
      <c r="K15">
        <f t="shared" si="6"/>
        <v>0</v>
      </c>
      <c r="L15">
        <f t="shared" si="7"/>
        <v>1</v>
      </c>
      <c r="M15">
        <f t="shared" si="8"/>
        <v>0</v>
      </c>
    </row>
    <row r="16" spans="1:17" x14ac:dyDescent="0.25">
      <c r="A16" t="s">
        <v>1046</v>
      </c>
      <c r="B16" t="str">
        <f>VLOOKUP(A16,'1st expert'!$A$1:$H$144,8,0)</f>
        <v>Conceptual</v>
      </c>
      <c r="C16" t="str">
        <f>VLOOKUP(A16,'2nd expert'!$A$1:$F$144,3,0)</f>
        <v>Properties</v>
      </c>
      <c r="D16" t="str">
        <f>VLOOKUP(A16,'3rd expert'!$A$1:$E$144,3,0)</f>
        <v>Properties</v>
      </c>
      <c r="E16">
        <f t="shared" si="1"/>
        <v>1</v>
      </c>
      <c r="F16">
        <f t="shared" si="2"/>
        <v>0</v>
      </c>
      <c r="G16">
        <f t="shared" si="3"/>
        <v>0</v>
      </c>
      <c r="H16">
        <f t="shared" si="4"/>
        <v>0</v>
      </c>
      <c r="I16">
        <f>IF(OR(IF(_xlfn.IFNA(VLOOKUP(A16,Collection_classifier!A:A,1,0),0)=A16,1,0),IF(_xlfn.IFNA(VLOOKUP(A16,Property_classifier!A:A,1,0),0)=A16,1,0),IF(_xlfn.IFNA(VLOOKUP(A16,Results_classifier!A:A,1,0),0)=A16,1,0),IF(_xlfn.IFNA(VLOOKUP(A16,Operation_classifier!A:A,1,0),0)=A16,1,0),IF(_xlfn.IFNA(VLOOKUP(A16,Status_classifier!A:A,1,0),0)=A16,1,0))=FALSE,1,0)</f>
        <v>1</v>
      </c>
      <c r="J16">
        <f t="shared" si="5"/>
        <v>0</v>
      </c>
      <c r="K16">
        <f t="shared" si="6"/>
        <v>0</v>
      </c>
      <c r="L16">
        <f t="shared" si="7"/>
        <v>1</v>
      </c>
      <c r="M16">
        <f t="shared" si="8"/>
        <v>0</v>
      </c>
    </row>
    <row r="17" spans="1:13" x14ac:dyDescent="0.25">
      <c r="A17" t="s">
        <v>1047</v>
      </c>
      <c r="B17" t="str">
        <f>VLOOKUP(A17,'1st expert'!$A$1:$H$144,8,0)</f>
        <v>Conceptual</v>
      </c>
      <c r="C17" t="str">
        <f>VLOOKUP(A17,'2nd expert'!$A$1:$F$144,3,0)</f>
        <v>Properties</v>
      </c>
      <c r="D17" t="str">
        <f>VLOOKUP(A17,'3rd expert'!$A$1:$E$144,3,0)</f>
        <v>Properties</v>
      </c>
      <c r="E17">
        <f t="shared" si="1"/>
        <v>1</v>
      </c>
      <c r="F17">
        <f t="shared" si="2"/>
        <v>0</v>
      </c>
      <c r="G17">
        <f t="shared" si="3"/>
        <v>0</v>
      </c>
      <c r="H17">
        <f t="shared" si="4"/>
        <v>0</v>
      </c>
      <c r="I17">
        <f>IF(OR(IF(_xlfn.IFNA(VLOOKUP(A17,Collection_classifier!A:A,1,0),0)=A17,1,0),IF(_xlfn.IFNA(VLOOKUP(A17,Property_classifier!A:A,1,0),0)=A17,1,0),IF(_xlfn.IFNA(VLOOKUP(A17,Results_classifier!A:A,1,0),0)=A17,1,0),IF(_xlfn.IFNA(VLOOKUP(A17,Operation_classifier!A:A,1,0),0)=A17,1,0),IF(_xlfn.IFNA(VLOOKUP(A17,Status_classifier!A:A,1,0),0)=A17,1,0))=FALSE,1,0)</f>
        <v>1</v>
      </c>
      <c r="J17">
        <f t="shared" si="5"/>
        <v>0</v>
      </c>
      <c r="K17">
        <f t="shared" si="6"/>
        <v>0</v>
      </c>
      <c r="L17">
        <f t="shared" si="7"/>
        <v>1</v>
      </c>
      <c r="M17">
        <f t="shared" si="8"/>
        <v>0</v>
      </c>
    </row>
    <row r="18" spans="1:13" x14ac:dyDescent="0.25">
      <c r="A18" t="s">
        <v>1048</v>
      </c>
      <c r="B18" t="str">
        <f>VLOOKUP(A18,'1st expert'!$A$1:$H$144,8,0)</f>
        <v>Conceptual</v>
      </c>
      <c r="C18" t="str">
        <f>VLOOKUP(A18,'2nd expert'!$A$1:$F$144,3,0)</f>
        <v>Properties</v>
      </c>
      <c r="D18" t="str">
        <f>VLOOKUP(A18,'3rd expert'!$A$1:$E$144,3,0)</f>
        <v>Conceptual</v>
      </c>
      <c r="E18">
        <f t="shared" si="1"/>
        <v>1</v>
      </c>
      <c r="F18">
        <f t="shared" si="2"/>
        <v>0</v>
      </c>
      <c r="G18">
        <f t="shared" si="3"/>
        <v>1</v>
      </c>
      <c r="H18">
        <f t="shared" si="4"/>
        <v>1</v>
      </c>
      <c r="I18">
        <f>IF(OR(IF(_xlfn.IFNA(VLOOKUP(A18,Collection_classifier!A:A,1,0),0)=A18,1,0),IF(_xlfn.IFNA(VLOOKUP(A18,Property_classifier!A:A,1,0),0)=A18,1,0),IF(_xlfn.IFNA(VLOOKUP(A18,Results_classifier!A:A,1,0),0)=A18,1,0),IF(_xlfn.IFNA(VLOOKUP(A18,Operation_classifier!A:A,1,0),0)=A18,1,0),IF(_xlfn.IFNA(VLOOKUP(A18,Status_classifier!A:A,1,0),0)=A18,1,0))=FALSE,1,0)</f>
        <v>1</v>
      </c>
      <c r="J18">
        <f t="shared" si="5"/>
        <v>1</v>
      </c>
      <c r="K18">
        <f t="shared" si="6"/>
        <v>0</v>
      </c>
      <c r="L18">
        <f t="shared" si="7"/>
        <v>0</v>
      </c>
      <c r="M18">
        <f t="shared" si="8"/>
        <v>0</v>
      </c>
    </row>
    <row r="19" spans="1:13" x14ac:dyDescent="0.25">
      <c r="A19" t="s">
        <v>1049</v>
      </c>
      <c r="B19" t="str">
        <f>VLOOKUP(A19,'1st expert'!$A$1:$H$144,8,0)</f>
        <v>Conceptual</v>
      </c>
      <c r="C19" t="str">
        <f>VLOOKUP(A19,'2nd expert'!$A$1:$F$144,3,0)</f>
        <v>Status</v>
      </c>
      <c r="D19" t="str">
        <f>VLOOKUP(A19,'3rd expert'!$A$1:$E$144,3,0)</f>
        <v>Properties</v>
      </c>
      <c r="E19">
        <f t="shared" si="1"/>
        <v>1</v>
      </c>
      <c r="F19">
        <f t="shared" si="2"/>
        <v>0</v>
      </c>
      <c r="G19">
        <f t="shared" si="3"/>
        <v>0</v>
      </c>
      <c r="H19">
        <f t="shared" si="4"/>
        <v>0</v>
      </c>
      <c r="I19">
        <f>IF(OR(IF(_xlfn.IFNA(VLOOKUP(A19,Collection_classifier!A:A,1,0),0)=A19,1,0),IF(_xlfn.IFNA(VLOOKUP(A19,Property_classifier!A:A,1,0),0)=A19,1,0),IF(_xlfn.IFNA(VLOOKUP(A19,Results_classifier!A:A,1,0),0)=A19,1,0),IF(_xlfn.IFNA(VLOOKUP(A19,Operation_classifier!A:A,1,0),0)=A19,1,0),IF(_xlfn.IFNA(VLOOKUP(A19,Status_classifier!A:A,1,0),0)=A19,1,0))=FALSE,1,0)</f>
        <v>1</v>
      </c>
      <c r="J19">
        <f t="shared" si="5"/>
        <v>0</v>
      </c>
      <c r="K19">
        <f t="shared" si="6"/>
        <v>0</v>
      </c>
      <c r="L19">
        <f t="shared" si="7"/>
        <v>1</v>
      </c>
      <c r="M19">
        <f t="shared" si="8"/>
        <v>0</v>
      </c>
    </row>
    <row r="20" spans="1:13" x14ac:dyDescent="0.25">
      <c r="A20" t="s">
        <v>1050</v>
      </c>
      <c r="B20" t="str">
        <f>VLOOKUP(A20,'1st expert'!$A$1:$H$144,8,0)</f>
        <v>Conceptual</v>
      </c>
      <c r="C20" t="str">
        <f>VLOOKUP(A20,'2nd expert'!$A$1:$F$144,3,0)</f>
        <v>Status</v>
      </c>
      <c r="D20" t="str">
        <f>VLOOKUP(A20,'3rd expert'!$A$1:$E$144,3,0)</f>
        <v>Results</v>
      </c>
      <c r="E20">
        <f t="shared" si="1"/>
        <v>1</v>
      </c>
      <c r="F20">
        <f t="shared" si="2"/>
        <v>0</v>
      </c>
      <c r="G20">
        <f t="shared" si="3"/>
        <v>0</v>
      </c>
      <c r="H20">
        <f t="shared" si="4"/>
        <v>0</v>
      </c>
      <c r="I20">
        <f>IF(OR(IF(_xlfn.IFNA(VLOOKUP(A20,Collection_classifier!A:A,1,0),0)=A20,1,0),IF(_xlfn.IFNA(VLOOKUP(A20,Property_classifier!A:A,1,0),0)=A20,1,0),IF(_xlfn.IFNA(VLOOKUP(A20,Results_classifier!A:A,1,0),0)=A20,1,0),IF(_xlfn.IFNA(VLOOKUP(A20,Operation_classifier!A:A,1,0),0)=A20,1,0),IF(_xlfn.IFNA(VLOOKUP(A20,Status_classifier!A:A,1,0),0)=A20,1,0))=FALSE,1,0)</f>
        <v>1</v>
      </c>
      <c r="J20">
        <f t="shared" si="5"/>
        <v>0</v>
      </c>
      <c r="K20">
        <f t="shared" si="6"/>
        <v>0</v>
      </c>
      <c r="L20">
        <f t="shared" si="7"/>
        <v>1</v>
      </c>
      <c r="M20">
        <f t="shared" si="8"/>
        <v>0</v>
      </c>
    </row>
    <row r="21" spans="1:13" x14ac:dyDescent="0.25">
      <c r="A21" t="s">
        <v>1050</v>
      </c>
      <c r="B21" t="str">
        <f>VLOOKUP(A21,'1st expert'!$A$1:$H$144,8,0)</f>
        <v>Conceptual</v>
      </c>
      <c r="C21" t="str">
        <f>VLOOKUP(A21,'2nd expert'!$A$1:$F$144,3,0)</f>
        <v>Status</v>
      </c>
      <c r="D21" t="str">
        <f>VLOOKUP(A21,'3rd expert'!$A$1:$E$144,3,0)</f>
        <v>Results</v>
      </c>
      <c r="E21">
        <f t="shared" si="1"/>
        <v>1</v>
      </c>
      <c r="F21">
        <f t="shared" si="2"/>
        <v>0</v>
      </c>
      <c r="G21">
        <f t="shared" si="3"/>
        <v>0</v>
      </c>
      <c r="H21">
        <f t="shared" si="4"/>
        <v>0</v>
      </c>
      <c r="I21">
        <f>IF(OR(IF(_xlfn.IFNA(VLOOKUP(A21,Collection_classifier!A:A,1,0),0)=A21,1,0),IF(_xlfn.IFNA(VLOOKUP(A21,Property_classifier!A:A,1,0),0)=A21,1,0),IF(_xlfn.IFNA(VLOOKUP(A21,Results_classifier!A:A,1,0),0)=A21,1,0),IF(_xlfn.IFNA(VLOOKUP(A21,Operation_classifier!A:A,1,0),0)=A21,1,0),IF(_xlfn.IFNA(VLOOKUP(A21,Status_classifier!A:A,1,0),0)=A21,1,0))=FALSE,1,0)</f>
        <v>1</v>
      </c>
      <c r="J21">
        <f t="shared" si="5"/>
        <v>0</v>
      </c>
      <c r="K21">
        <f t="shared" si="6"/>
        <v>0</v>
      </c>
      <c r="L21">
        <f t="shared" si="7"/>
        <v>1</v>
      </c>
      <c r="M21">
        <f t="shared" si="8"/>
        <v>0</v>
      </c>
    </row>
    <row r="22" spans="1:13" x14ac:dyDescent="0.25">
      <c r="A22" t="s">
        <v>1051</v>
      </c>
      <c r="B22" t="str">
        <f>VLOOKUP(A22,'1st expert'!$A$1:$H$144,8,0)</f>
        <v>Operation</v>
      </c>
      <c r="C22" t="str">
        <f>VLOOKUP(A22,'2nd expert'!$A$1:$F$144,3,0)</f>
        <v>Operation</v>
      </c>
      <c r="D22" t="str">
        <f>VLOOKUP(A22,'3rd expert'!$A$1:$E$144,3,0)</f>
        <v>Operation</v>
      </c>
      <c r="E22">
        <f t="shared" si="1"/>
        <v>0</v>
      </c>
      <c r="F22">
        <f t="shared" si="2"/>
        <v>0</v>
      </c>
      <c r="G22">
        <f t="shared" si="3"/>
        <v>0</v>
      </c>
      <c r="H22">
        <f t="shared" si="4"/>
        <v>0</v>
      </c>
      <c r="I22">
        <f>IF(OR(IF(_xlfn.IFNA(VLOOKUP(A22,Collection_classifier!A:A,1,0),0)=A22,1,0),IF(_xlfn.IFNA(VLOOKUP(A22,Property_classifier!A:A,1,0),0)=A22,1,0),IF(_xlfn.IFNA(VLOOKUP(A22,Results_classifier!A:A,1,0),0)=A22,1,0),IF(_xlfn.IFNA(VLOOKUP(A22,Operation_classifier!A:A,1,0),0)=A22,1,0),IF(_xlfn.IFNA(VLOOKUP(A22,Status_classifier!A:A,1,0),0)=A22,1,0))=FALSE,1,0)</f>
        <v>0</v>
      </c>
      <c r="J22">
        <f t="shared" si="5"/>
        <v>0</v>
      </c>
      <c r="K22">
        <f t="shared" si="6"/>
        <v>1</v>
      </c>
      <c r="L22">
        <f t="shared" si="7"/>
        <v>0</v>
      </c>
      <c r="M22">
        <f t="shared" si="8"/>
        <v>0</v>
      </c>
    </row>
    <row r="23" spans="1:13" x14ac:dyDescent="0.25">
      <c r="A23" t="s">
        <v>1052</v>
      </c>
      <c r="B23" t="str">
        <f>VLOOKUP(A23,'1st expert'!$A$1:$H$144,8,0)</f>
        <v>Conceptual</v>
      </c>
      <c r="C23" t="str">
        <f>VLOOKUP(A23,'2nd expert'!$A$1:$F$144,3,0)</f>
        <v>Properties</v>
      </c>
      <c r="D23" t="str">
        <f>VLOOKUP(A23,'3rd expert'!$A$1:$E$144,3,0)</f>
        <v>Conceptual</v>
      </c>
      <c r="E23">
        <f t="shared" si="1"/>
        <v>1</v>
      </c>
      <c r="F23">
        <f t="shared" si="2"/>
        <v>0</v>
      </c>
      <c r="G23">
        <f t="shared" si="3"/>
        <v>1</v>
      </c>
      <c r="H23">
        <f t="shared" si="4"/>
        <v>1</v>
      </c>
      <c r="I23">
        <f>IF(OR(IF(_xlfn.IFNA(VLOOKUP(A23,Collection_classifier!A:A,1,0),0)=A23,1,0),IF(_xlfn.IFNA(VLOOKUP(A23,Property_classifier!A:A,1,0),0)=A23,1,0),IF(_xlfn.IFNA(VLOOKUP(A23,Results_classifier!A:A,1,0),0)=A23,1,0),IF(_xlfn.IFNA(VLOOKUP(A23,Operation_classifier!A:A,1,0),0)=A23,1,0),IF(_xlfn.IFNA(VLOOKUP(A23,Status_classifier!A:A,1,0),0)=A23,1,0))=FALSE,1,0)</f>
        <v>1</v>
      </c>
      <c r="J23">
        <f t="shared" si="5"/>
        <v>1</v>
      </c>
      <c r="K23">
        <f t="shared" si="6"/>
        <v>0</v>
      </c>
      <c r="L23">
        <f t="shared" si="7"/>
        <v>0</v>
      </c>
      <c r="M23">
        <f t="shared" si="8"/>
        <v>0</v>
      </c>
    </row>
    <row r="24" spans="1:13" x14ac:dyDescent="0.25">
      <c r="A24" t="s">
        <v>1053</v>
      </c>
      <c r="B24" t="str">
        <f>VLOOKUP(A24,'1st expert'!$A$1:$H$144,8,0)</f>
        <v>Properties</v>
      </c>
      <c r="C24" t="str">
        <f>VLOOKUP(A24,'2nd expert'!$A$1:$F$144,3,0)</f>
        <v>Properties</v>
      </c>
      <c r="D24" t="str">
        <f>VLOOKUP(A24,'3rd expert'!$A$1:$E$144,3,0)</f>
        <v>Properties</v>
      </c>
      <c r="E24">
        <f t="shared" si="1"/>
        <v>0</v>
      </c>
      <c r="F24">
        <f t="shared" si="2"/>
        <v>0</v>
      </c>
      <c r="G24">
        <f t="shared" si="3"/>
        <v>0</v>
      </c>
      <c r="H24">
        <f t="shared" si="4"/>
        <v>0</v>
      </c>
      <c r="I24">
        <f>IF(OR(IF(_xlfn.IFNA(VLOOKUP(A24,Collection_classifier!A:A,1,0),0)=A24,1,0),IF(_xlfn.IFNA(VLOOKUP(A24,Property_classifier!A:A,1,0),0)=A24,1,0),IF(_xlfn.IFNA(VLOOKUP(A24,Results_classifier!A:A,1,0),0)=A24,1,0),IF(_xlfn.IFNA(VLOOKUP(A24,Operation_classifier!A:A,1,0),0)=A24,1,0),IF(_xlfn.IFNA(VLOOKUP(A24,Status_classifier!A:A,1,0),0)=A24,1,0))=FALSE,1,0)</f>
        <v>1</v>
      </c>
      <c r="J24">
        <f t="shared" si="5"/>
        <v>0</v>
      </c>
      <c r="K24">
        <f t="shared" si="6"/>
        <v>0</v>
      </c>
      <c r="L24">
        <f t="shared" si="7"/>
        <v>1</v>
      </c>
      <c r="M24">
        <f t="shared" si="8"/>
        <v>0</v>
      </c>
    </row>
    <row r="25" spans="1:13" x14ac:dyDescent="0.25">
      <c r="A25" t="s">
        <v>1054</v>
      </c>
      <c r="B25" t="str">
        <f>VLOOKUP(A25,'1st expert'!$A$1:$H$144,8,0)</f>
        <v>Conceptual</v>
      </c>
      <c r="C25" t="str">
        <f>VLOOKUP(A25,'2nd expert'!$A$1:$F$144,3,0)</f>
        <v>Properties</v>
      </c>
      <c r="D25" t="str">
        <f>VLOOKUP(A25,'3rd expert'!$A$1:$E$144,3,0)</f>
        <v>Conceptual</v>
      </c>
      <c r="E25">
        <f t="shared" si="1"/>
        <v>1</v>
      </c>
      <c r="F25">
        <f t="shared" si="2"/>
        <v>0</v>
      </c>
      <c r="G25">
        <f t="shared" si="3"/>
        <v>1</v>
      </c>
      <c r="H25">
        <f t="shared" si="4"/>
        <v>1</v>
      </c>
      <c r="I25">
        <f>IF(OR(IF(_xlfn.IFNA(VLOOKUP(A25,Collection_classifier!A:A,1,0),0)=A25,1,0),IF(_xlfn.IFNA(VLOOKUP(A25,Property_classifier!A:A,1,0),0)=A25,1,0),IF(_xlfn.IFNA(VLOOKUP(A25,Results_classifier!A:A,1,0),0)=A25,1,0),IF(_xlfn.IFNA(VLOOKUP(A25,Operation_classifier!A:A,1,0),0)=A25,1,0),IF(_xlfn.IFNA(VLOOKUP(A25,Status_classifier!A:A,1,0),0)=A25,1,0))=FALSE,1,0)</f>
        <v>1</v>
      </c>
      <c r="J25">
        <f t="shared" si="5"/>
        <v>1</v>
      </c>
      <c r="K25">
        <f t="shared" si="6"/>
        <v>0</v>
      </c>
      <c r="L25">
        <f t="shared" si="7"/>
        <v>0</v>
      </c>
      <c r="M25">
        <f t="shared" si="8"/>
        <v>0</v>
      </c>
    </row>
    <row r="26" spans="1:13" x14ac:dyDescent="0.25">
      <c r="A26" t="s">
        <v>1055</v>
      </c>
      <c r="B26" t="str">
        <f>VLOOKUP(A26,'1st expert'!$A$1:$H$144,8,0)</f>
        <v>Conceptual</v>
      </c>
      <c r="C26" t="str">
        <f>VLOOKUP(A26,'2nd expert'!$A$1:$F$144,3,0)</f>
        <v>Properties</v>
      </c>
      <c r="D26" t="str">
        <f>VLOOKUP(A26,'3rd expert'!$A$1:$E$144,3,0)</f>
        <v>Properties</v>
      </c>
      <c r="E26">
        <f t="shared" si="1"/>
        <v>1</v>
      </c>
      <c r="F26">
        <f t="shared" si="2"/>
        <v>0</v>
      </c>
      <c r="G26">
        <f t="shared" si="3"/>
        <v>0</v>
      </c>
      <c r="H26">
        <f t="shared" si="4"/>
        <v>0</v>
      </c>
      <c r="I26">
        <f>IF(OR(IF(_xlfn.IFNA(VLOOKUP(A26,Collection_classifier!A:A,1,0),0)=A26,1,0),IF(_xlfn.IFNA(VLOOKUP(A26,Property_classifier!A:A,1,0),0)=A26,1,0),IF(_xlfn.IFNA(VLOOKUP(A26,Results_classifier!A:A,1,0),0)=A26,1,0),IF(_xlfn.IFNA(VLOOKUP(A26,Operation_classifier!A:A,1,0),0)=A26,1,0),IF(_xlfn.IFNA(VLOOKUP(A26,Status_classifier!A:A,1,0),0)=A26,1,0))=FALSE,1,0)</f>
        <v>1</v>
      </c>
      <c r="J26">
        <f t="shared" si="5"/>
        <v>0</v>
      </c>
      <c r="K26">
        <f t="shared" si="6"/>
        <v>0</v>
      </c>
      <c r="L26">
        <f t="shared" si="7"/>
        <v>1</v>
      </c>
      <c r="M26">
        <f t="shared" si="8"/>
        <v>0</v>
      </c>
    </row>
    <row r="27" spans="1:13" x14ac:dyDescent="0.25">
      <c r="A27" t="s">
        <v>1056</v>
      </c>
      <c r="B27" t="str">
        <f>VLOOKUP(A27,'1st expert'!$A$1:$H$144,8,0)</f>
        <v>Properties</v>
      </c>
      <c r="C27" t="str">
        <f>VLOOKUP(A27,'2nd expert'!$A$1:$F$144,3,0)</f>
        <v>Properties</v>
      </c>
      <c r="D27" t="str">
        <f>VLOOKUP(A27,'3rd expert'!$A$1:$E$144,3,0)</f>
        <v>Properties</v>
      </c>
      <c r="E27">
        <f t="shared" si="1"/>
        <v>0</v>
      </c>
      <c r="F27">
        <f t="shared" si="2"/>
        <v>0</v>
      </c>
      <c r="G27">
        <f t="shared" si="3"/>
        <v>0</v>
      </c>
      <c r="H27">
        <f t="shared" si="4"/>
        <v>0</v>
      </c>
      <c r="I27">
        <f>IF(OR(IF(_xlfn.IFNA(VLOOKUP(A27,Collection_classifier!A:A,1,0),0)=A27,1,0),IF(_xlfn.IFNA(VLOOKUP(A27,Property_classifier!A:A,1,0),0)=A27,1,0),IF(_xlfn.IFNA(VLOOKUP(A27,Results_classifier!A:A,1,0),0)=A27,1,0),IF(_xlfn.IFNA(VLOOKUP(A27,Operation_classifier!A:A,1,0),0)=A27,1,0),IF(_xlfn.IFNA(VLOOKUP(A27,Status_classifier!A:A,1,0),0)=A27,1,0))=FALSE,1,0)</f>
        <v>0</v>
      </c>
      <c r="J27">
        <f t="shared" si="5"/>
        <v>0</v>
      </c>
      <c r="K27">
        <f t="shared" si="6"/>
        <v>1</v>
      </c>
      <c r="L27">
        <f t="shared" si="7"/>
        <v>0</v>
      </c>
      <c r="M27">
        <f t="shared" si="8"/>
        <v>0</v>
      </c>
    </row>
    <row r="28" spans="1:13" x14ac:dyDescent="0.25">
      <c r="A28" t="s">
        <v>1057</v>
      </c>
      <c r="B28" t="str">
        <f>VLOOKUP(A28,'1st expert'!$A$1:$H$144,8,0)</f>
        <v>Array; Results</v>
      </c>
      <c r="C28" t="str">
        <f>VLOOKUP(A28,'2nd expert'!$A$1:$F$144,3,0)</f>
        <v>Array;Results</v>
      </c>
      <c r="D28" t="str">
        <f>VLOOKUP(A28,'3rd expert'!$A$1:$E$144,3,0)</f>
        <v>Results</v>
      </c>
      <c r="E28">
        <f t="shared" si="1"/>
        <v>0</v>
      </c>
      <c r="F28">
        <f t="shared" si="2"/>
        <v>0</v>
      </c>
      <c r="G28">
        <f t="shared" si="3"/>
        <v>0</v>
      </c>
      <c r="H28">
        <f t="shared" si="4"/>
        <v>0</v>
      </c>
      <c r="I28">
        <f>IF(OR(IF(_xlfn.IFNA(VLOOKUP(A28,Collection_classifier!A:A,1,0),0)=A28,1,0),IF(_xlfn.IFNA(VLOOKUP(A28,Property_classifier!A:A,1,0),0)=A28,1,0),IF(_xlfn.IFNA(VLOOKUP(A28,Results_classifier!A:A,1,0),0)=A28,1,0),IF(_xlfn.IFNA(VLOOKUP(A28,Operation_classifier!A:A,1,0),0)=A28,1,0),IF(_xlfn.IFNA(VLOOKUP(A28,Status_classifier!A:A,1,0),0)=A28,1,0))=FALSE,1,0)</f>
        <v>0</v>
      </c>
      <c r="J28">
        <f t="shared" si="5"/>
        <v>0</v>
      </c>
      <c r="K28">
        <f t="shared" si="6"/>
        <v>1</v>
      </c>
      <c r="L28">
        <f t="shared" si="7"/>
        <v>0</v>
      </c>
      <c r="M28">
        <f t="shared" si="8"/>
        <v>0</v>
      </c>
    </row>
    <row r="29" spans="1:13" x14ac:dyDescent="0.25">
      <c r="A29" t="s">
        <v>1058</v>
      </c>
      <c r="B29" t="str">
        <f>VLOOKUP(A29,'1st expert'!$A$1:$H$144,8,0)</f>
        <v>Properties</v>
      </c>
      <c r="C29" t="str">
        <f>VLOOKUP(A29,'2nd expert'!$A$1:$F$144,3,0)</f>
        <v>Properties</v>
      </c>
      <c r="D29" t="str">
        <f>VLOOKUP(A29,'3rd expert'!$A$1:$E$144,3,0)</f>
        <v>Status</v>
      </c>
      <c r="E29">
        <f t="shared" si="1"/>
        <v>0</v>
      </c>
      <c r="F29">
        <f t="shared" si="2"/>
        <v>0</v>
      </c>
      <c r="G29">
        <f t="shared" si="3"/>
        <v>0</v>
      </c>
      <c r="H29">
        <f t="shared" si="4"/>
        <v>0</v>
      </c>
      <c r="I29">
        <f>IF(OR(IF(_xlfn.IFNA(VLOOKUP(A29,Collection_classifier!A:A,1,0),0)=A29,1,0),IF(_xlfn.IFNA(VLOOKUP(A29,Property_classifier!A:A,1,0),0)=A29,1,0),IF(_xlfn.IFNA(VLOOKUP(A29,Results_classifier!A:A,1,0),0)=A29,1,0),IF(_xlfn.IFNA(VLOOKUP(A29,Operation_classifier!A:A,1,0),0)=A29,1,0),IF(_xlfn.IFNA(VLOOKUP(A29,Status_classifier!A:A,1,0),0)=A29,1,0))=FALSE,1,0)</f>
        <v>1</v>
      </c>
      <c r="J29">
        <f t="shared" si="5"/>
        <v>0</v>
      </c>
      <c r="K29">
        <f t="shared" si="6"/>
        <v>0</v>
      </c>
      <c r="L29">
        <f t="shared" si="7"/>
        <v>1</v>
      </c>
      <c r="M29">
        <f t="shared" si="8"/>
        <v>0</v>
      </c>
    </row>
    <row r="30" spans="1:13" x14ac:dyDescent="0.25">
      <c r="A30" t="s">
        <v>1059</v>
      </c>
      <c r="B30" t="str">
        <f>VLOOKUP(A30,'1st expert'!$A$1:$H$144,8,0)</f>
        <v>Results</v>
      </c>
      <c r="C30" t="str">
        <f>VLOOKUP(A30,'2nd expert'!$A$1:$F$144,3,0)</f>
        <v>Result;Status</v>
      </c>
      <c r="D30" t="str">
        <f>VLOOKUP(A30,'3rd expert'!$A$1:$E$144,3,0)</f>
        <v>Results</v>
      </c>
      <c r="E30">
        <f t="shared" si="1"/>
        <v>0</v>
      </c>
      <c r="F30">
        <f t="shared" si="2"/>
        <v>0</v>
      </c>
      <c r="G30">
        <f t="shared" si="3"/>
        <v>0</v>
      </c>
      <c r="H30">
        <f t="shared" si="4"/>
        <v>0</v>
      </c>
      <c r="I30">
        <f>IF(OR(IF(_xlfn.IFNA(VLOOKUP(A30,Collection_classifier!A:A,1,0),0)=A30,1,0),IF(_xlfn.IFNA(VLOOKUP(A30,Property_classifier!A:A,1,0),0)=A30,1,0),IF(_xlfn.IFNA(VLOOKUP(A30,Results_classifier!A:A,1,0),0)=A30,1,0),IF(_xlfn.IFNA(VLOOKUP(A30,Operation_classifier!A:A,1,0),0)=A30,1,0),IF(_xlfn.IFNA(VLOOKUP(A30,Status_classifier!A:A,1,0),0)=A30,1,0))=FALSE,1,0)</f>
        <v>1</v>
      </c>
      <c r="J30">
        <f t="shared" si="5"/>
        <v>0</v>
      </c>
      <c r="K30">
        <f t="shared" si="6"/>
        <v>0</v>
      </c>
      <c r="L30">
        <f t="shared" si="7"/>
        <v>1</v>
      </c>
      <c r="M30">
        <f t="shared" si="8"/>
        <v>0</v>
      </c>
    </row>
    <row r="31" spans="1:13" x14ac:dyDescent="0.25">
      <c r="A31" t="s">
        <v>1060</v>
      </c>
      <c r="B31" t="str">
        <f>VLOOKUP(A31,'1st expert'!$A$1:$H$144,8,0)</f>
        <v>Conceptual</v>
      </c>
      <c r="C31" t="str">
        <f>VLOOKUP(A31,'2nd expert'!$A$1:$F$144,3,0)</f>
        <v>Array</v>
      </c>
      <c r="D31" t="str">
        <f>VLOOKUP(A31,'3rd expert'!$A$1:$E$144,3,0)</f>
        <v>Conceptual</v>
      </c>
      <c r="E31">
        <f t="shared" si="1"/>
        <v>1</v>
      </c>
      <c r="F31">
        <f t="shared" si="2"/>
        <v>0</v>
      </c>
      <c r="G31">
        <f t="shared" si="3"/>
        <v>1</v>
      </c>
      <c r="H31">
        <f t="shared" si="4"/>
        <v>1</v>
      </c>
      <c r="I31">
        <f>IF(OR(IF(_xlfn.IFNA(VLOOKUP(A31,Collection_classifier!A:A,1,0),0)=A31,1,0),IF(_xlfn.IFNA(VLOOKUP(A31,Property_classifier!A:A,1,0),0)=A31,1,0),IF(_xlfn.IFNA(VLOOKUP(A31,Results_classifier!A:A,1,0),0)=A31,1,0),IF(_xlfn.IFNA(VLOOKUP(A31,Operation_classifier!A:A,1,0),0)=A31,1,0),IF(_xlfn.IFNA(VLOOKUP(A31,Status_classifier!A:A,1,0),0)=A31,1,0))=FALSE,1,0)</f>
        <v>1</v>
      </c>
      <c r="J31">
        <f t="shared" si="5"/>
        <v>1</v>
      </c>
      <c r="K31">
        <f t="shared" si="6"/>
        <v>0</v>
      </c>
      <c r="L31">
        <f t="shared" si="7"/>
        <v>0</v>
      </c>
      <c r="M31">
        <f t="shared" si="8"/>
        <v>0</v>
      </c>
    </row>
    <row r="32" spans="1:13" x14ac:dyDescent="0.25">
      <c r="A32" t="s">
        <v>1061</v>
      </c>
      <c r="B32" t="str">
        <f>VLOOKUP(A32,'1st expert'!$A$1:$H$144,8,0)</f>
        <v>Conceptual</v>
      </c>
      <c r="C32" t="str">
        <f>VLOOKUP(A32,'2nd expert'!$A$1:$F$144,3,0)</f>
        <v>Properties</v>
      </c>
      <c r="D32" t="str">
        <f>VLOOKUP(A32,'3rd expert'!$A$1:$E$144,3,0)</f>
        <v>Conceptual</v>
      </c>
      <c r="E32">
        <f t="shared" si="1"/>
        <v>1</v>
      </c>
      <c r="F32">
        <f t="shared" si="2"/>
        <v>0</v>
      </c>
      <c r="G32">
        <f t="shared" si="3"/>
        <v>1</v>
      </c>
      <c r="H32">
        <f t="shared" si="4"/>
        <v>1</v>
      </c>
      <c r="I32">
        <f>IF(OR(IF(_xlfn.IFNA(VLOOKUP(A32,Collection_classifier!A:A,1,0),0)=A32,1,0),IF(_xlfn.IFNA(VLOOKUP(A32,Property_classifier!A:A,1,0),0)=A32,1,0),IF(_xlfn.IFNA(VLOOKUP(A32,Results_classifier!A:A,1,0),0)=A32,1,0),IF(_xlfn.IFNA(VLOOKUP(A32,Operation_classifier!A:A,1,0),0)=A32,1,0),IF(_xlfn.IFNA(VLOOKUP(A32,Status_classifier!A:A,1,0),0)=A32,1,0))=FALSE,1,0)</f>
        <v>1</v>
      </c>
      <c r="J32">
        <f t="shared" si="5"/>
        <v>1</v>
      </c>
      <c r="K32">
        <f t="shared" si="6"/>
        <v>0</v>
      </c>
      <c r="L32">
        <f t="shared" si="7"/>
        <v>0</v>
      </c>
      <c r="M32">
        <f t="shared" si="8"/>
        <v>0</v>
      </c>
    </row>
    <row r="33" spans="1:13" x14ac:dyDescent="0.25">
      <c r="A33" t="s">
        <v>1061</v>
      </c>
      <c r="B33" t="str">
        <f>VLOOKUP(A33,'1st expert'!$A$1:$H$144,8,0)</f>
        <v>Conceptual</v>
      </c>
      <c r="C33" t="str">
        <f>VLOOKUP(A33,'2nd expert'!$A$1:$F$144,3,0)</f>
        <v>Properties</v>
      </c>
      <c r="D33" t="str">
        <f>VLOOKUP(A33,'3rd expert'!$A$1:$E$144,3,0)</f>
        <v>Conceptual</v>
      </c>
      <c r="E33">
        <f t="shared" si="1"/>
        <v>1</v>
      </c>
      <c r="F33">
        <f t="shared" si="2"/>
        <v>0</v>
      </c>
      <c r="G33">
        <f t="shared" si="3"/>
        <v>1</v>
      </c>
      <c r="H33">
        <f t="shared" si="4"/>
        <v>1</v>
      </c>
      <c r="I33">
        <f>IF(OR(IF(_xlfn.IFNA(VLOOKUP(A33,Collection_classifier!A:A,1,0),0)=A33,1,0),IF(_xlfn.IFNA(VLOOKUP(A33,Property_classifier!A:A,1,0),0)=A33,1,0),IF(_xlfn.IFNA(VLOOKUP(A33,Results_classifier!A:A,1,0),0)=A33,1,0),IF(_xlfn.IFNA(VLOOKUP(A33,Operation_classifier!A:A,1,0),0)=A33,1,0),IF(_xlfn.IFNA(VLOOKUP(A33,Status_classifier!A:A,1,0),0)=A33,1,0))=FALSE,1,0)</f>
        <v>1</v>
      </c>
      <c r="J33">
        <f t="shared" si="5"/>
        <v>1</v>
      </c>
      <c r="K33">
        <f t="shared" si="6"/>
        <v>0</v>
      </c>
      <c r="L33">
        <f t="shared" si="7"/>
        <v>0</v>
      </c>
      <c r="M33">
        <f t="shared" si="8"/>
        <v>0</v>
      </c>
    </row>
    <row r="34" spans="1:13" x14ac:dyDescent="0.25">
      <c r="A34" t="s">
        <v>1062</v>
      </c>
      <c r="B34" t="str">
        <f>VLOOKUP(A34,'1st expert'!$A$1:$H$144,8,0)</f>
        <v>Conceptual</v>
      </c>
      <c r="C34" t="str">
        <f>VLOOKUP(A34,'2nd expert'!$A$1:$F$144,3,0)</f>
        <v>Properties</v>
      </c>
      <c r="D34" t="str">
        <f>VLOOKUP(A34,'3rd expert'!$A$1:$E$144,3,0)</f>
        <v>Conceptual</v>
      </c>
      <c r="E34">
        <f t="shared" si="1"/>
        <v>1</v>
      </c>
      <c r="F34">
        <f t="shared" si="2"/>
        <v>0</v>
      </c>
      <c r="G34">
        <f t="shared" si="3"/>
        <v>1</v>
      </c>
      <c r="H34">
        <f t="shared" si="4"/>
        <v>1</v>
      </c>
      <c r="I34">
        <f>IF(OR(IF(_xlfn.IFNA(VLOOKUP(A34,Collection_classifier!A:A,1,0),0)=A34,1,0),IF(_xlfn.IFNA(VLOOKUP(A34,Property_classifier!A:A,1,0),0)=A34,1,0),IF(_xlfn.IFNA(VLOOKUP(A34,Results_classifier!A:A,1,0),0)=A34,1,0),IF(_xlfn.IFNA(VLOOKUP(A34,Operation_classifier!A:A,1,0),0)=A34,1,0),IF(_xlfn.IFNA(VLOOKUP(A34,Status_classifier!A:A,1,0),0)=A34,1,0))=FALSE,1,0)</f>
        <v>1</v>
      </c>
      <c r="J34">
        <f t="shared" si="5"/>
        <v>1</v>
      </c>
      <c r="K34">
        <f t="shared" si="6"/>
        <v>0</v>
      </c>
      <c r="L34">
        <f t="shared" si="7"/>
        <v>0</v>
      </c>
      <c r="M34">
        <f t="shared" si="8"/>
        <v>0</v>
      </c>
    </row>
    <row r="35" spans="1:13" x14ac:dyDescent="0.25">
      <c r="A35" t="s">
        <v>1063</v>
      </c>
      <c r="B35" t="str">
        <f>VLOOKUP(A35,'1st expert'!$A$1:$H$144,8,0)</f>
        <v>Conceptual</v>
      </c>
      <c r="C35" t="str">
        <f>VLOOKUP(A35,'2nd expert'!$A$1:$F$144,3,0)</f>
        <v>Properties</v>
      </c>
      <c r="D35" t="str">
        <f>VLOOKUP(A35,'3rd expert'!$A$1:$E$144,3,0)</f>
        <v>Conceptual</v>
      </c>
      <c r="E35">
        <f t="shared" si="1"/>
        <v>1</v>
      </c>
      <c r="F35">
        <f t="shared" si="2"/>
        <v>0</v>
      </c>
      <c r="G35">
        <f t="shared" si="3"/>
        <v>1</v>
      </c>
      <c r="H35">
        <f t="shared" si="4"/>
        <v>1</v>
      </c>
      <c r="I35">
        <f>IF(OR(IF(_xlfn.IFNA(VLOOKUP(A35,Collection_classifier!A:A,1,0),0)=A35,1,0),IF(_xlfn.IFNA(VLOOKUP(A35,Property_classifier!A:A,1,0),0)=A35,1,0),IF(_xlfn.IFNA(VLOOKUP(A35,Results_classifier!A:A,1,0),0)=A35,1,0),IF(_xlfn.IFNA(VLOOKUP(A35,Operation_classifier!A:A,1,0),0)=A35,1,0),IF(_xlfn.IFNA(VLOOKUP(A35,Status_classifier!A:A,1,0),0)=A35,1,0))=FALSE,1,0)</f>
        <v>1</v>
      </c>
      <c r="J35">
        <f t="shared" si="5"/>
        <v>1</v>
      </c>
      <c r="K35">
        <f t="shared" si="6"/>
        <v>0</v>
      </c>
      <c r="L35">
        <f t="shared" si="7"/>
        <v>0</v>
      </c>
      <c r="M35">
        <f t="shared" si="8"/>
        <v>0</v>
      </c>
    </row>
    <row r="36" spans="1:13" x14ac:dyDescent="0.25">
      <c r="A36" t="s">
        <v>1064</v>
      </c>
      <c r="B36" t="str">
        <f>VLOOKUP(A36,'1st expert'!$A$1:$H$144,8,0)</f>
        <v>Array; Results</v>
      </c>
      <c r="C36" t="str">
        <f>VLOOKUP(A36,'2nd expert'!$A$1:$F$144,3,0)</f>
        <v>Array;Results</v>
      </c>
      <c r="D36" t="str">
        <f>VLOOKUP(A36,'3rd expert'!$A$1:$E$144,3,0)</f>
        <v>Results</v>
      </c>
      <c r="E36">
        <f t="shared" si="1"/>
        <v>0</v>
      </c>
      <c r="F36">
        <f t="shared" si="2"/>
        <v>0</v>
      </c>
      <c r="G36">
        <f t="shared" si="3"/>
        <v>0</v>
      </c>
      <c r="H36">
        <f t="shared" si="4"/>
        <v>0</v>
      </c>
      <c r="I36">
        <f>IF(OR(IF(_xlfn.IFNA(VLOOKUP(A36,Collection_classifier!A:A,1,0),0)=A36,1,0),IF(_xlfn.IFNA(VLOOKUP(A36,Property_classifier!A:A,1,0),0)=A36,1,0),IF(_xlfn.IFNA(VLOOKUP(A36,Results_classifier!A:A,1,0),0)=A36,1,0),IF(_xlfn.IFNA(VLOOKUP(A36,Operation_classifier!A:A,1,0),0)=A36,1,0),IF(_xlfn.IFNA(VLOOKUP(A36,Status_classifier!A:A,1,0),0)=A36,1,0))=FALSE,1,0)</f>
        <v>0</v>
      </c>
      <c r="J36">
        <f t="shared" si="5"/>
        <v>0</v>
      </c>
      <c r="K36">
        <f t="shared" si="6"/>
        <v>1</v>
      </c>
      <c r="L36">
        <f t="shared" si="7"/>
        <v>0</v>
      </c>
      <c r="M36">
        <f t="shared" si="8"/>
        <v>0</v>
      </c>
    </row>
    <row r="37" spans="1:13" x14ac:dyDescent="0.25">
      <c r="A37" t="s">
        <v>1059</v>
      </c>
      <c r="B37" t="str">
        <f>VLOOKUP(A37,'1st expert'!$A$1:$H$144,8,0)</f>
        <v>Results</v>
      </c>
      <c r="C37" t="str">
        <f>VLOOKUP(A37,'2nd expert'!$A$1:$F$144,3,0)</f>
        <v>Result;Status</v>
      </c>
      <c r="D37" t="str">
        <f>VLOOKUP(A37,'3rd expert'!$A$1:$E$144,3,0)</f>
        <v>Results</v>
      </c>
      <c r="E37">
        <f t="shared" si="1"/>
        <v>0</v>
      </c>
      <c r="F37">
        <f t="shared" si="2"/>
        <v>0</v>
      </c>
      <c r="G37">
        <f t="shared" si="3"/>
        <v>0</v>
      </c>
      <c r="H37">
        <f t="shared" si="4"/>
        <v>0</v>
      </c>
      <c r="I37">
        <f>IF(OR(IF(_xlfn.IFNA(VLOOKUP(A37,Collection_classifier!A:A,1,0),0)=A37,1,0),IF(_xlfn.IFNA(VLOOKUP(A37,Property_classifier!A:A,1,0),0)=A37,1,0),IF(_xlfn.IFNA(VLOOKUP(A37,Results_classifier!A:A,1,0),0)=A37,1,0),IF(_xlfn.IFNA(VLOOKUP(A37,Operation_classifier!A:A,1,0),0)=A37,1,0),IF(_xlfn.IFNA(VLOOKUP(A37,Status_classifier!A:A,1,0),0)=A37,1,0))=FALSE,1,0)</f>
        <v>1</v>
      </c>
      <c r="J37">
        <f t="shared" si="5"/>
        <v>0</v>
      </c>
      <c r="K37">
        <f t="shared" si="6"/>
        <v>0</v>
      </c>
      <c r="L37">
        <f t="shared" si="7"/>
        <v>1</v>
      </c>
      <c r="M37">
        <f t="shared" si="8"/>
        <v>0</v>
      </c>
    </row>
    <row r="38" spans="1:13" x14ac:dyDescent="0.25">
      <c r="A38" t="s">
        <v>1065</v>
      </c>
      <c r="B38" t="str">
        <f>VLOOKUP(A38,'1st expert'!$A$1:$H$144,8,0)</f>
        <v>Conceptual</v>
      </c>
      <c r="C38" t="str">
        <f>VLOOKUP(A38,'2nd expert'!$A$1:$F$144,3,0)</f>
        <v>Operation;Result</v>
      </c>
      <c r="D38" t="str">
        <f>VLOOKUP(A38,'3rd expert'!$A$1:$E$144,3,0)</f>
        <v>Results</v>
      </c>
      <c r="E38">
        <f t="shared" si="1"/>
        <v>1</v>
      </c>
      <c r="F38">
        <f t="shared" si="2"/>
        <v>0</v>
      </c>
      <c r="G38">
        <f t="shared" si="3"/>
        <v>0</v>
      </c>
      <c r="H38">
        <f t="shared" si="4"/>
        <v>0</v>
      </c>
      <c r="I38">
        <f>IF(OR(IF(_xlfn.IFNA(VLOOKUP(A38,Collection_classifier!A:A,1,0),0)=A38,1,0),IF(_xlfn.IFNA(VLOOKUP(A38,Property_classifier!A:A,1,0),0)=A38,1,0),IF(_xlfn.IFNA(VLOOKUP(A38,Results_classifier!A:A,1,0),0)=A38,1,0),IF(_xlfn.IFNA(VLOOKUP(A38,Operation_classifier!A:A,1,0),0)=A38,1,0),IF(_xlfn.IFNA(VLOOKUP(A38,Status_classifier!A:A,1,0),0)=A38,1,0))=FALSE,1,0)</f>
        <v>1</v>
      </c>
      <c r="J38">
        <f t="shared" si="5"/>
        <v>0</v>
      </c>
      <c r="K38">
        <f t="shared" si="6"/>
        <v>0</v>
      </c>
      <c r="L38">
        <f t="shared" si="7"/>
        <v>1</v>
      </c>
      <c r="M38">
        <f t="shared" si="8"/>
        <v>0</v>
      </c>
    </row>
    <row r="39" spans="1:13" x14ac:dyDescent="0.25">
      <c r="A39" t="s">
        <v>1066</v>
      </c>
      <c r="B39" t="str">
        <f>VLOOKUP(A39,'1st expert'!$A$1:$H$144,8,0)</f>
        <v>Conceptual</v>
      </c>
      <c r="C39" t="str">
        <f>VLOOKUP(A39,'2nd expert'!$A$1:$F$144,3,0)</f>
        <v>Conceptual</v>
      </c>
      <c r="D39" t="str">
        <f>VLOOKUP(A39,'3rd expert'!$A$1:$E$144,3,0)</f>
        <v>Conceptual</v>
      </c>
      <c r="E39">
        <f t="shared" si="1"/>
        <v>1</v>
      </c>
      <c r="F39">
        <f t="shared" si="2"/>
        <v>1</v>
      </c>
      <c r="G39">
        <f t="shared" si="3"/>
        <v>1</v>
      </c>
      <c r="H39">
        <f t="shared" si="4"/>
        <v>1</v>
      </c>
      <c r="I39">
        <f>IF(OR(IF(_xlfn.IFNA(VLOOKUP(A39,Collection_classifier!A:A,1,0),0)=A39,1,0),IF(_xlfn.IFNA(VLOOKUP(A39,Property_classifier!A:A,1,0),0)=A39,1,0),IF(_xlfn.IFNA(VLOOKUP(A39,Results_classifier!A:A,1,0),0)=A39,1,0),IF(_xlfn.IFNA(VLOOKUP(A39,Operation_classifier!A:A,1,0),0)=A39,1,0),IF(_xlfn.IFNA(VLOOKUP(A39,Status_classifier!A:A,1,0),0)=A39,1,0))=FALSE,1,0)</f>
        <v>1</v>
      </c>
      <c r="J39">
        <f t="shared" si="5"/>
        <v>1</v>
      </c>
      <c r="K39">
        <f t="shared" si="6"/>
        <v>0</v>
      </c>
      <c r="L39">
        <f t="shared" si="7"/>
        <v>0</v>
      </c>
      <c r="M39">
        <f t="shared" si="8"/>
        <v>0</v>
      </c>
    </row>
    <row r="40" spans="1:13" x14ac:dyDescent="0.25">
      <c r="A40" t="s">
        <v>1067</v>
      </c>
      <c r="B40" t="str">
        <f>VLOOKUP(A40,'1st expert'!$A$1:$H$144,8,0)</f>
        <v>Conceptual</v>
      </c>
      <c r="C40" t="str">
        <f>VLOOKUP(A40,'2nd expert'!$A$1:$F$144,3,0)</f>
        <v>Conceptual</v>
      </c>
      <c r="D40" t="str">
        <f>VLOOKUP(A40,'3rd expert'!$A$1:$E$144,3,0)</f>
        <v>Conceptual</v>
      </c>
      <c r="E40">
        <f t="shared" si="1"/>
        <v>1</v>
      </c>
      <c r="F40">
        <f t="shared" si="2"/>
        <v>1</v>
      </c>
      <c r="G40">
        <f t="shared" si="3"/>
        <v>1</v>
      </c>
      <c r="H40">
        <f t="shared" si="4"/>
        <v>1</v>
      </c>
      <c r="I40">
        <f>IF(OR(IF(_xlfn.IFNA(VLOOKUP(A40,Collection_classifier!A:A,1,0),0)=A40,1,0),IF(_xlfn.IFNA(VLOOKUP(A40,Property_classifier!A:A,1,0),0)=A40,1,0),IF(_xlfn.IFNA(VLOOKUP(A40,Results_classifier!A:A,1,0),0)=A40,1,0),IF(_xlfn.IFNA(VLOOKUP(A40,Operation_classifier!A:A,1,0),0)=A40,1,0),IF(_xlfn.IFNA(VLOOKUP(A40,Status_classifier!A:A,1,0),0)=A40,1,0))=FALSE,1,0)</f>
        <v>1</v>
      </c>
      <c r="J40">
        <f t="shared" si="5"/>
        <v>1</v>
      </c>
      <c r="K40">
        <f t="shared" si="6"/>
        <v>0</v>
      </c>
      <c r="L40">
        <f t="shared" si="7"/>
        <v>0</v>
      </c>
      <c r="M40">
        <f t="shared" si="8"/>
        <v>0</v>
      </c>
    </row>
    <row r="41" spans="1:13" x14ac:dyDescent="0.25">
      <c r="A41" t="s">
        <v>1068</v>
      </c>
      <c r="B41" t="str">
        <f>VLOOKUP(A41,'1st expert'!$A$1:$H$144,8,0)</f>
        <v>Array; Results</v>
      </c>
      <c r="C41" t="str">
        <f>VLOOKUP(A41,'2nd expert'!$A$1:$F$144,3,0)</f>
        <v>Array;Results</v>
      </c>
      <c r="D41" t="str">
        <f>VLOOKUP(A41,'3rd expert'!$A$1:$E$144,3,0)</f>
        <v>Results</v>
      </c>
      <c r="E41">
        <f t="shared" si="1"/>
        <v>0</v>
      </c>
      <c r="F41">
        <f t="shared" si="2"/>
        <v>0</v>
      </c>
      <c r="G41">
        <f t="shared" si="3"/>
        <v>0</v>
      </c>
      <c r="H41">
        <f t="shared" si="4"/>
        <v>0</v>
      </c>
      <c r="I41">
        <f>IF(OR(IF(_xlfn.IFNA(VLOOKUP(A41,Collection_classifier!A:A,1,0),0)=A41,1,0),IF(_xlfn.IFNA(VLOOKUP(A41,Property_classifier!A:A,1,0),0)=A41,1,0),IF(_xlfn.IFNA(VLOOKUP(A41,Results_classifier!A:A,1,0),0)=A41,1,0),IF(_xlfn.IFNA(VLOOKUP(A41,Operation_classifier!A:A,1,0),0)=A41,1,0),IF(_xlfn.IFNA(VLOOKUP(A41,Status_classifier!A:A,1,0),0)=A41,1,0))=FALSE,1,0)</f>
        <v>1</v>
      </c>
      <c r="J41">
        <f t="shared" si="5"/>
        <v>0</v>
      </c>
      <c r="K41">
        <f t="shared" si="6"/>
        <v>0</v>
      </c>
      <c r="L41">
        <f t="shared" si="7"/>
        <v>1</v>
      </c>
      <c r="M41">
        <f t="shared" si="8"/>
        <v>0</v>
      </c>
    </row>
    <row r="42" spans="1:13" x14ac:dyDescent="0.25">
      <c r="A42" t="s">
        <v>1069</v>
      </c>
      <c r="B42" t="str">
        <f>VLOOKUP(A42,'1st expert'!$A$1:$H$144,8,0)</f>
        <v>Conceptual</v>
      </c>
      <c r="C42" t="str">
        <f>VLOOKUP(A42,'2nd expert'!$A$1:$F$144,3,0)</f>
        <v>Conceptual</v>
      </c>
      <c r="D42" t="str">
        <f>VLOOKUP(A42,'3rd expert'!$A$1:$E$144,3,0)</f>
        <v>Conceptual</v>
      </c>
      <c r="E42">
        <f t="shared" si="1"/>
        <v>1</v>
      </c>
      <c r="F42">
        <f t="shared" si="2"/>
        <v>1</v>
      </c>
      <c r="G42">
        <f t="shared" si="3"/>
        <v>1</v>
      </c>
      <c r="H42">
        <f t="shared" si="4"/>
        <v>1</v>
      </c>
      <c r="I42">
        <f>IF(OR(IF(_xlfn.IFNA(VLOOKUP(A42,Collection_classifier!A:A,1,0),0)=A42,1,0),IF(_xlfn.IFNA(VLOOKUP(A42,Property_classifier!A:A,1,0),0)=A42,1,0),IF(_xlfn.IFNA(VLOOKUP(A42,Results_classifier!A:A,1,0),0)=A42,1,0),IF(_xlfn.IFNA(VLOOKUP(A42,Operation_classifier!A:A,1,0),0)=A42,1,0),IF(_xlfn.IFNA(VLOOKUP(A42,Status_classifier!A:A,1,0),0)=A42,1,0))=FALSE,1,0)</f>
        <v>1</v>
      </c>
      <c r="J42">
        <f t="shared" si="5"/>
        <v>1</v>
      </c>
      <c r="K42">
        <f t="shared" si="6"/>
        <v>0</v>
      </c>
      <c r="L42">
        <f t="shared" si="7"/>
        <v>0</v>
      </c>
      <c r="M42">
        <f t="shared" si="8"/>
        <v>0</v>
      </c>
    </row>
    <row r="43" spans="1:13" x14ac:dyDescent="0.25">
      <c r="A43" t="s">
        <v>1070</v>
      </c>
      <c r="B43" t="str">
        <f>VLOOKUP(A43,'1st expert'!$A$1:$H$144,8,0)</f>
        <v>Conceptual</v>
      </c>
      <c r="C43" t="str">
        <f>VLOOKUP(A43,'2nd expert'!$A$1:$F$144,3,0)</f>
        <v>Conceptual</v>
      </c>
      <c r="D43" t="str">
        <f>VLOOKUP(A43,'3rd expert'!$A$1:$E$144,3,0)</f>
        <v>Conceptual</v>
      </c>
      <c r="E43">
        <f t="shared" si="1"/>
        <v>1</v>
      </c>
      <c r="F43">
        <f t="shared" si="2"/>
        <v>1</v>
      </c>
      <c r="G43">
        <f t="shared" si="3"/>
        <v>1</v>
      </c>
      <c r="H43">
        <f t="shared" si="4"/>
        <v>1</v>
      </c>
      <c r="I43">
        <f>IF(OR(IF(_xlfn.IFNA(VLOOKUP(A43,Collection_classifier!A:A,1,0),0)=A43,1,0),IF(_xlfn.IFNA(VLOOKUP(A43,Property_classifier!A:A,1,0),0)=A43,1,0),IF(_xlfn.IFNA(VLOOKUP(A43,Results_classifier!A:A,1,0),0)=A43,1,0),IF(_xlfn.IFNA(VLOOKUP(A43,Operation_classifier!A:A,1,0),0)=A43,1,0),IF(_xlfn.IFNA(VLOOKUP(A43,Status_classifier!A:A,1,0),0)=A43,1,0))=FALSE,1,0)</f>
        <v>1</v>
      </c>
      <c r="J43">
        <f t="shared" si="5"/>
        <v>1</v>
      </c>
      <c r="K43">
        <f t="shared" si="6"/>
        <v>0</v>
      </c>
      <c r="L43">
        <f t="shared" si="7"/>
        <v>0</v>
      </c>
      <c r="M43">
        <f t="shared" si="8"/>
        <v>0</v>
      </c>
    </row>
    <row r="44" spans="1:13" x14ac:dyDescent="0.25">
      <c r="A44" t="s">
        <v>1071</v>
      </c>
      <c r="B44" t="str">
        <f>VLOOKUP(A44,'1st expert'!$A$1:$H$144,8,0)</f>
        <v>Conceptual</v>
      </c>
      <c r="C44" t="str">
        <f>VLOOKUP(A44,'2nd expert'!$A$1:$F$144,3,0)</f>
        <v>Conceptual</v>
      </c>
      <c r="D44" t="str">
        <f>VLOOKUP(A44,'3rd expert'!$A$1:$E$144,3,0)</f>
        <v>Conceptual</v>
      </c>
      <c r="E44">
        <f t="shared" si="1"/>
        <v>1</v>
      </c>
      <c r="F44">
        <f t="shared" si="2"/>
        <v>1</v>
      </c>
      <c r="G44">
        <f t="shared" si="3"/>
        <v>1</v>
      </c>
      <c r="H44">
        <f t="shared" si="4"/>
        <v>1</v>
      </c>
      <c r="I44">
        <f>IF(OR(IF(_xlfn.IFNA(VLOOKUP(A44,Collection_classifier!A:A,1,0),0)=A44,1,0),IF(_xlfn.IFNA(VLOOKUP(A44,Property_classifier!A:A,1,0),0)=A44,1,0),IF(_xlfn.IFNA(VLOOKUP(A44,Results_classifier!A:A,1,0),0)=A44,1,0),IF(_xlfn.IFNA(VLOOKUP(A44,Operation_classifier!A:A,1,0),0)=A44,1,0),IF(_xlfn.IFNA(VLOOKUP(A44,Status_classifier!A:A,1,0),0)=A44,1,0))=FALSE,1,0)</f>
        <v>1</v>
      </c>
      <c r="J44">
        <f t="shared" si="5"/>
        <v>1</v>
      </c>
      <c r="K44">
        <f t="shared" si="6"/>
        <v>0</v>
      </c>
      <c r="L44">
        <f t="shared" si="7"/>
        <v>0</v>
      </c>
      <c r="M44">
        <f t="shared" si="8"/>
        <v>0</v>
      </c>
    </row>
    <row r="45" spans="1:13" x14ac:dyDescent="0.25">
      <c r="A45" t="s">
        <v>1072</v>
      </c>
      <c r="B45" t="str">
        <f>VLOOKUP(A45,'1st expert'!$A$1:$H$144,8,0)</f>
        <v>Status</v>
      </c>
      <c r="C45" t="str">
        <f>VLOOKUP(A45,'2nd expert'!$A$1:$F$144,3,0)</f>
        <v>Result</v>
      </c>
      <c r="D45" t="str">
        <f>VLOOKUP(A45,'3rd expert'!$A$1:$E$144,3,0)</f>
        <v>Results</v>
      </c>
      <c r="E45">
        <f t="shared" si="1"/>
        <v>0</v>
      </c>
      <c r="F45">
        <f t="shared" si="2"/>
        <v>0</v>
      </c>
      <c r="G45">
        <f t="shared" si="3"/>
        <v>0</v>
      </c>
      <c r="H45">
        <f t="shared" si="4"/>
        <v>0</v>
      </c>
      <c r="I45">
        <f>IF(OR(IF(_xlfn.IFNA(VLOOKUP(A45,Collection_classifier!A:A,1,0),0)=A45,1,0),IF(_xlfn.IFNA(VLOOKUP(A45,Property_classifier!A:A,1,0),0)=A45,1,0),IF(_xlfn.IFNA(VLOOKUP(A45,Results_classifier!A:A,1,0),0)=A45,1,0),IF(_xlfn.IFNA(VLOOKUP(A45,Operation_classifier!A:A,1,0),0)=A45,1,0),IF(_xlfn.IFNA(VLOOKUP(A45,Status_classifier!A:A,1,0),0)=A45,1,0))=FALSE,1,0)</f>
        <v>1</v>
      </c>
      <c r="J45">
        <f t="shared" si="5"/>
        <v>0</v>
      </c>
      <c r="K45">
        <f t="shared" si="6"/>
        <v>0</v>
      </c>
      <c r="L45">
        <f t="shared" si="7"/>
        <v>1</v>
      </c>
      <c r="M45">
        <f t="shared" si="8"/>
        <v>0</v>
      </c>
    </row>
    <row r="46" spans="1:13" x14ac:dyDescent="0.25">
      <c r="A46" t="s">
        <v>1073</v>
      </c>
      <c r="B46" t="str">
        <f>VLOOKUP(A46,'1st expert'!$A$1:$H$144,8,0)</f>
        <v>Conceptual</v>
      </c>
      <c r="C46" t="str">
        <f>VLOOKUP(A46,'2nd expert'!$A$1:$F$144,3,0)</f>
        <v>Conceptual</v>
      </c>
      <c r="D46" t="str">
        <f>VLOOKUP(A46,'3rd expert'!$A$1:$E$144,3,0)</f>
        <v>Conceptual</v>
      </c>
      <c r="E46">
        <f t="shared" si="1"/>
        <v>1</v>
      </c>
      <c r="F46">
        <f t="shared" si="2"/>
        <v>1</v>
      </c>
      <c r="G46">
        <f t="shared" si="3"/>
        <v>1</v>
      </c>
      <c r="H46">
        <f t="shared" si="4"/>
        <v>1</v>
      </c>
      <c r="I46">
        <f>IF(OR(IF(_xlfn.IFNA(VLOOKUP(A46,Collection_classifier!A:A,1,0),0)=A46,1,0),IF(_xlfn.IFNA(VLOOKUP(A46,Property_classifier!A:A,1,0),0)=A46,1,0),IF(_xlfn.IFNA(VLOOKUP(A46,Results_classifier!A:A,1,0),0)=A46,1,0),IF(_xlfn.IFNA(VLOOKUP(A46,Operation_classifier!A:A,1,0),0)=A46,1,0),IF(_xlfn.IFNA(VLOOKUP(A46,Status_classifier!A:A,1,0),0)=A46,1,0))=FALSE,1,0)</f>
        <v>1</v>
      </c>
      <c r="J46">
        <f t="shared" si="5"/>
        <v>1</v>
      </c>
      <c r="K46">
        <f t="shared" si="6"/>
        <v>0</v>
      </c>
      <c r="L46">
        <f t="shared" si="7"/>
        <v>0</v>
      </c>
      <c r="M46">
        <f t="shared" si="8"/>
        <v>0</v>
      </c>
    </row>
    <row r="47" spans="1:13" x14ac:dyDescent="0.25">
      <c r="A47" t="s">
        <v>1074</v>
      </c>
      <c r="B47" t="str">
        <f>VLOOKUP(A47,'1st expert'!$A$1:$H$144,8,0)</f>
        <v>Conceptual</v>
      </c>
      <c r="C47" t="str">
        <f>VLOOKUP(A47,'2nd expert'!$A$1:$F$144,3,0)</f>
        <v>Operation</v>
      </c>
      <c r="D47" t="str">
        <f>VLOOKUP(A47,'3rd expert'!$A$1:$E$144,3,0)</f>
        <v>Conceptual</v>
      </c>
      <c r="E47">
        <f t="shared" si="1"/>
        <v>1</v>
      </c>
      <c r="F47">
        <f t="shared" si="2"/>
        <v>0</v>
      </c>
      <c r="G47">
        <f t="shared" si="3"/>
        <v>1</v>
      </c>
      <c r="H47">
        <f t="shared" si="4"/>
        <v>1</v>
      </c>
      <c r="I47">
        <f>IF(OR(IF(_xlfn.IFNA(VLOOKUP(A47,Collection_classifier!A:A,1,0),0)=A47,1,0),IF(_xlfn.IFNA(VLOOKUP(A47,Property_classifier!A:A,1,0),0)=A47,1,0),IF(_xlfn.IFNA(VLOOKUP(A47,Results_classifier!A:A,1,0),0)=A47,1,0),IF(_xlfn.IFNA(VLOOKUP(A47,Operation_classifier!A:A,1,0),0)=A47,1,0),IF(_xlfn.IFNA(VLOOKUP(A47,Status_classifier!A:A,1,0),0)=A47,1,0))=FALSE,1,0)</f>
        <v>1</v>
      </c>
      <c r="J47">
        <f t="shared" si="5"/>
        <v>1</v>
      </c>
      <c r="K47">
        <f t="shared" si="6"/>
        <v>0</v>
      </c>
      <c r="L47">
        <f t="shared" si="7"/>
        <v>0</v>
      </c>
      <c r="M47">
        <f t="shared" si="8"/>
        <v>0</v>
      </c>
    </row>
    <row r="48" spans="1:13" x14ac:dyDescent="0.25">
      <c r="A48" t="s">
        <v>1075</v>
      </c>
      <c r="B48" t="str">
        <f>VLOOKUP(A48,'1st expert'!$A$1:$H$144,8,0)</f>
        <v>Conceptual</v>
      </c>
      <c r="C48" t="str">
        <f>VLOOKUP(A48,'2nd expert'!$A$1:$F$144,3,0)</f>
        <v>Array;Properties</v>
      </c>
      <c r="D48" t="str">
        <f>VLOOKUP(A48,'3rd expert'!$A$1:$E$144,3,0)</f>
        <v>Array</v>
      </c>
      <c r="E48">
        <f t="shared" si="1"/>
        <v>1</v>
      </c>
      <c r="F48">
        <f t="shared" si="2"/>
        <v>0</v>
      </c>
      <c r="G48">
        <f t="shared" si="3"/>
        <v>0</v>
      </c>
      <c r="H48">
        <f t="shared" si="4"/>
        <v>0</v>
      </c>
      <c r="I48">
        <f>IF(OR(IF(_xlfn.IFNA(VLOOKUP(A48,Collection_classifier!A:A,1,0),0)=A48,1,0),IF(_xlfn.IFNA(VLOOKUP(A48,Property_classifier!A:A,1,0),0)=A48,1,0),IF(_xlfn.IFNA(VLOOKUP(A48,Results_classifier!A:A,1,0),0)=A48,1,0),IF(_xlfn.IFNA(VLOOKUP(A48,Operation_classifier!A:A,1,0),0)=A48,1,0),IF(_xlfn.IFNA(VLOOKUP(A48,Status_classifier!A:A,1,0),0)=A48,1,0))=FALSE,1,0)</f>
        <v>1</v>
      </c>
      <c r="J48">
        <f t="shared" si="5"/>
        <v>0</v>
      </c>
      <c r="K48">
        <f t="shared" si="6"/>
        <v>0</v>
      </c>
      <c r="L48">
        <f t="shared" si="7"/>
        <v>1</v>
      </c>
      <c r="M48">
        <f t="shared" si="8"/>
        <v>0</v>
      </c>
    </row>
    <row r="49" spans="1:13" x14ac:dyDescent="0.25">
      <c r="A49" t="s">
        <v>1076</v>
      </c>
      <c r="B49" t="str">
        <f>VLOOKUP(A49,'1st expert'!$A$1:$H$144,8,0)</f>
        <v>Array</v>
      </c>
      <c r="C49" t="str">
        <f>VLOOKUP(A49,'2nd expert'!$A$1:$F$144,3,0)</f>
        <v>Conceptual</v>
      </c>
      <c r="D49" t="str">
        <f>VLOOKUP(A49,'3rd expert'!$A$1:$E$144,3,0)</f>
        <v>Conceptual</v>
      </c>
      <c r="E49">
        <f t="shared" si="1"/>
        <v>0</v>
      </c>
      <c r="F49">
        <f t="shared" si="2"/>
        <v>1</v>
      </c>
      <c r="G49">
        <f t="shared" si="3"/>
        <v>1</v>
      </c>
      <c r="H49">
        <f t="shared" si="4"/>
        <v>1</v>
      </c>
      <c r="I49">
        <f>IF(OR(IF(_xlfn.IFNA(VLOOKUP(A49,Collection_classifier!A:A,1,0),0)=A49,1,0),IF(_xlfn.IFNA(VLOOKUP(A49,Property_classifier!A:A,1,0),0)=A49,1,0),IF(_xlfn.IFNA(VLOOKUP(A49,Results_classifier!A:A,1,0),0)=A49,1,0),IF(_xlfn.IFNA(VLOOKUP(A49,Operation_classifier!A:A,1,0),0)=A49,1,0),IF(_xlfn.IFNA(VLOOKUP(A49,Status_classifier!A:A,1,0),0)=A49,1,0))=FALSE,1,0)</f>
        <v>1</v>
      </c>
      <c r="J49">
        <f t="shared" si="5"/>
        <v>1</v>
      </c>
      <c r="K49">
        <f t="shared" si="6"/>
        <v>0</v>
      </c>
      <c r="L49">
        <f t="shared" si="7"/>
        <v>0</v>
      </c>
      <c r="M49">
        <f t="shared" si="8"/>
        <v>0</v>
      </c>
    </row>
    <row r="50" spans="1:13" x14ac:dyDescent="0.25">
      <c r="A50" t="s">
        <v>1077</v>
      </c>
      <c r="B50" t="str">
        <f>VLOOKUP(A50,'1st expert'!$A$1:$H$144,8,0)</f>
        <v>Conceptual</v>
      </c>
      <c r="C50" t="str">
        <f>VLOOKUP(A50,'2nd expert'!$A$1:$F$144,3,0)</f>
        <v>Properties</v>
      </c>
      <c r="D50" t="str">
        <f>VLOOKUP(A50,'3rd expert'!$A$1:$E$144,3,0)</f>
        <v>Conceptual</v>
      </c>
      <c r="E50">
        <f t="shared" si="1"/>
        <v>1</v>
      </c>
      <c r="F50">
        <f t="shared" si="2"/>
        <v>0</v>
      </c>
      <c r="G50">
        <f t="shared" si="3"/>
        <v>1</v>
      </c>
      <c r="H50">
        <f t="shared" si="4"/>
        <v>1</v>
      </c>
      <c r="I50">
        <f>IF(OR(IF(_xlfn.IFNA(VLOOKUP(A50,Collection_classifier!A:A,1,0),0)=A50,1,0),IF(_xlfn.IFNA(VLOOKUP(A50,Property_classifier!A:A,1,0),0)=A50,1,0),IF(_xlfn.IFNA(VLOOKUP(A50,Results_classifier!A:A,1,0),0)=A50,1,0),IF(_xlfn.IFNA(VLOOKUP(A50,Operation_classifier!A:A,1,0),0)=A50,1,0),IF(_xlfn.IFNA(VLOOKUP(A50,Status_classifier!A:A,1,0),0)=A50,1,0))=FALSE,1,0)</f>
        <v>1</v>
      </c>
      <c r="J50">
        <f t="shared" si="5"/>
        <v>1</v>
      </c>
      <c r="K50">
        <f t="shared" si="6"/>
        <v>0</v>
      </c>
      <c r="L50">
        <f t="shared" si="7"/>
        <v>0</v>
      </c>
      <c r="M50">
        <f t="shared" si="8"/>
        <v>0</v>
      </c>
    </row>
    <row r="51" spans="1:13" x14ac:dyDescent="0.25">
      <c r="A51" t="s">
        <v>1078</v>
      </c>
      <c r="B51" t="str">
        <f>VLOOKUP(A51,'1st expert'!$A$1:$H$144,8,0)</f>
        <v>Conceptual</v>
      </c>
      <c r="C51" t="str">
        <f>VLOOKUP(A51,'2nd expert'!$A$1:$F$144,3,0)</f>
        <v>Properties</v>
      </c>
      <c r="D51" t="str">
        <f>VLOOKUP(A51,'3rd expert'!$A$1:$E$144,3,0)</f>
        <v>Conceptual</v>
      </c>
      <c r="E51">
        <f t="shared" si="1"/>
        <v>1</v>
      </c>
      <c r="F51">
        <f t="shared" si="2"/>
        <v>0</v>
      </c>
      <c r="G51">
        <f t="shared" si="3"/>
        <v>1</v>
      </c>
      <c r="H51">
        <f t="shared" si="4"/>
        <v>1</v>
      </c>
      <c r="I51">
        <f>IF(OR(IF(_xlfn.IFNA(VLOOKUP(A51,Collection_classifier!A:A,1,0),0)=A51,1,0),IF(_xlfn.IFNA(VLOOKUP(A51,Property_classifier!A:A,1,0),0)=A51,1,0),IF(_xlfn.IFNA(VLOOKUP(A51,Results_classifier!A:A,1,0),0)=A51,1,0),IF(_xlfn.IFNA(VLOOKUP(A51,Operation_classifier!A:A,1,0),0)=A51,1,0),IF(_xlfn.IFNA(VLOOKUP(A51,Status_classifier!A:A,1,0),0)=A51,1,0))=FALSE,1,0)</f>
        <v>1</v>
      </c>
      <c r="J51">
        <f t="shared" si="5"/>
        <v>1</v>
      </c>
      <c r="K51">
        <f t="shared" si="6"/>
        <v>0</v>
      </c>
      <c r="L51">
        <f t="shared" si="7"/>
        <v>0</v>
      </c>
      <c r="M51">
        <f t="shared" si="8"/>
        <v>0</v>
      </c>
    </row>
    <row r="52" spans="1:13" x14ac:dyDescent="0.25">
      <c r="A52" t="s">
        <v>1079</v>
      </c>
      <c r="B52" t="str">
        <f>VLOOKUP(A52,'1st expert'!$A$1:$H$144,8,0)</f>
        <v>Properties</v>
      </c>
      <c r="C52" t="str">
        <f>VLOOKUP(A52,'2nd expert'!$A$1:$F$144,3,0)</f>
        <v>Properties</v>
      </c>
      <c r="D52" t="str">
        <f>VLOOKUP(A52,'3rd expert'!$A$1:$E$144,3,0)</f>
        <v>Properties</v>
      </c>
      <c r="E52">
        <f t="shared" si="1"/>
        <v>0</v>
      </c>
      <c r="F52">
        <f t="shared" si="2"/>
        <v>0</v>
      </c>
      <c r="G52">
        <f t="shared" si="3"/>
        <v>0</v>
      </c>
      <c r="H52">
        <f t="shared" si="4"/>
        <v>0</v>
      </c>
      <c r="I52">
        <f>IF(OR(IF(_xlfn.IFNA(VLOOKUP(A52,Collection_classifier!A:A,1,0),0)=A52,1,0),IF(_xlfn.IFNA(VLOOKUP(A52,Property_classifier!A:A,1,0),0)=A52,1,0),IF(_xlfn.IFNA(VLOOKUP(A52,Results_classifier!A:A,1,0),0)=A52,1,0),IF(_xlfn.IFNA(VLOOKUP(A52,Operation_classifier!A:A,1,0),0)=A52,1,0),IF(_xlfn.IFNA(VLOOKUP(A52,Status_classifier!A:A,1,0),0)=A52,1,0))=FALSE,1,0)</f>
        <v>0</v>
      </c>
      <c r="J52">
        <f t="shared" si="5"/>
        <v>0</v>
      </c>
      <c r="K52">
        <f t="shared" si="6"/>
        <v>1</v>
      </c>
      <c r="L52">
        <f t="shared" si="7"/>
        <v>0</v>
      </c>
      <c r="M52">
        <f t="shared" si="8"/>
        <v>0</v>
      </c>
    </row>
    <row r="53" spans="1:13" x14ac:dyDescent="0.25">
      <c r="A53" t="s">
        <v>1080</v>
      </c>
      <c r="B53" t="str">
        <f>VLOOKUP(A53,'1st expert'!$A$1:$H$144,8,0)</f>
        <v>Conceptual</v>
      </c>
      <c r="C53" t="str">
        <f>VLOOKUP(A53,'2nd expert'!$A$1:$F$144,3,0)</f>
        <v>Properties</v>
      </c>
      <c r="D53" t="str">
        <f>VLOOKUP(A53,'3rd expert'!$A$1:$E$144,3,0)</f>
        <v>Conceptual</v>
      </c>
      <c r="E53">
        <f t="shared" si="1"/>
        <v>1</v>
      </c>
      <c r="F53">
        <f t="shared" si="2"/>
        <v>0</v>
      </c>
      <c r="G53">
        <f t="shared" si="3"/>
        <v>1</v>
      </c>
      <c r="H53">
        <f t="shared" si="4"/>
        <v>1</v>
      </c>
      <c r="I53">
        <f>IF(OR(IF(_xlfn.IFNA(VLOOKUP(A53,Collection_classifier!A:A,1,0),0)=A53,1,0),IF(_xlfn.IFNA(VLOOKUP(A53,Property_classifier!A:A,1,0),0)=A53,1,0),IF(_xlfn.IFNA(VLOOKUP(A53,Results_classifier!A:A,1,0),0)=A53,1,0),IF(_xlfn.IFNA(VLOOKUP(A53,Operation_classifier!A:A,1,0),0)=A53,1,0),IF(_xlfn.IFNA(VLOOKUP(A53,Status_classifier!A:A,1,0),0)=A53,1,0))=FALSE,1,0)</f>
        <v>1</v>
      </c>
      <c r="J53">
        <f t="shared" si="5"/>
        <v>1</v>
      </c>
      <c r="K53">
        <f t="shared" si="6"/>
        <v>0</v>
      </c>
      <c r="L53">
        <f t="shared" si="7"/>
        <v>0</v>
      </c>
      <c r="M53">
        <f t="shared" si="8"/>
        <v>0</v>
      </c>
    </row>
    <row r="54" spans="1:13" x14ac:dyDescent="0.25">
      <c r="A54" t="s">
        <v>1081</v>
      </c>
      <c r="B54" t="str">
        <f>VLOOKUP(A54,'1st expert'!$A$1:$H$144,8,0)</f>
        <v>Conceptual</v>
      </c>
      <c r="C54" t="str">
        <f>VLOOKUP(A54,'2nd expert'!$A$1:$F$144,3,0)</f>
        <v>Properties</v>
      </c>
      <c r="D54" t="str">
        <f>VLOOKUP(A54,'3rd expert'!$A$1:$E$144,3,0)</f>
        <v>Conceptual</v>
      </c>
      <c r="E54">
        <f t="shared" si="1"/>
        <v>1</v>
      </c>
      <c r="F54">
        <f t="shared" si="2"/>
        <v>0</v>
      </c>
      <c r="G54">
        <f t="shared" si="3"/>
        <v>1</v>
      </c>
      <c r="H54">
        <f t="shared" si="4"/>
        <v>1</v>
      </c>
      <c r="I54">
        <f>IF(OR(IF(_xlfn.IFNA(VLOOKUP(A54,Collection_classifier!A:A,1,0),0)=A54,1,0),IF(_xlfn.IFNA(VLOOKUP(A54,Property_classifier!A:A,1,0),0)=A54,1,0),IF(_xlfn.IFNA(VLOOKUP(A54,Results_classifier!A:A,1,0),0)=A54,1,0),IF(_xlfn.IFNA(VLOOKUP(A54,Operation_classifier!A:A,1,0),0)=A54,1,0),IF(_xlfn.IFNA(VLOOKUP(A54,Status_classifier!A:A,1,0),0)=A54,1,0))=FALSE,1,0)</f>
        <v>1</v>
      </c>
      <c r="J54">
        <f t="shared" si="5"/>
        <v>1</v>
      </c>
      <c r="K54">
        <f t="shared" si="6"/>
        <v>0</v>
      </c>
      <c r="L54">
        <f t="shared" si="7"/>
        <v>0</v>
      </c>
      <c r="M54">
        <f t="shared" si="8"/>
        <v>0</v>
      </c>
    </row>
    <row r="55" spans="1:13" x14ac:dyDescent="0.25">
      <c r="A55" t="s">
        <v>1082</v>
      </c>
      <c r="B55" t="str">
        <f>VLOOKUP(A55,'1st expert'!$A$1:$H$144,8,0)</f>
        <v>Conceptual</v>
      </c>
      <c r="C55" t="str">
        <f>VLOOKUP(A55,'2nd expert'!$A$1:$F$144,3,0)</f>
        <v>Array;Properties</v>
      </c>
      <c r="D55" t="str">
        <f>VLOOKUP(A55,'3rd expert'!$A$1:$E$144,3,0)</f>
        <v>Properties ; Array</v>
      </c>
      <c r="E55">
        <f t="shared" si="1"/>
        <v>1</v>
      </c>
      <c r="F55">
        <f t="shared" si="2"/>
        <v>0</v>
      </c>
      <c r="G55">
        <f t="shared" si="3"/>
        <v>0</v>
      </c>
      <c r="H55">
        <f t="shared" si="4"/>
        <v>0</v>
      </c>
      <c r="I55">
        <f>IF(OR(IF(_xlfn.IFNA(VLOOKUP(A55,Collection_classifier!A:A,1,0),0)=A55,1,0),IF(_xlfn.IFNA(VLOOKUP(A55,Property_classifier!A:A,1,0),0)=A55,1,0),IF(_xlfn.IFNA(VLOOKUP(A55,Results_classifier!A:A,1,0),0)=A55,1,0),IF(_xlfn.IFNA(VLOOKUP(A55,Operation_classifier!A:A,1,0),0)=A55,1,0),IF(_xlfn.IFNA(VLOOKUP(A55,Status_classifier!A:A,1,0),0)=A55,1,0))=FALSE,1,0)</f>
        <v>1</v>
      </c>
      <c r="J55">
        <f t="shared" si="5"/>
        <v>0</v>
      </c>
      <c r="K55">
        <f t="shared" si="6"/>
        <v>0</v>
      </c>
      <c r="L55">
        <f t="shared" si="7"/>
        <v>1</v>
      </c>
      <c r="M55">
        <f t="shared" si="8"/>
        <v>0</v>
      </c>
    </row>
    <row r="56" spans="1:13" x14ac:dyDescent="0.25">
      <c r="A56" t="s">
        <v>1080</v>
      </c>
      <c r="B56" t="str">
        <f>VLOOKUP(A56,'1st expert'!$A$1:$H$144,8,0)</f>
        <v>Conceptual</v>
      </c>
      <c r="C56" t="str">
        <f>VLOOKUP(A56,'2nd expert'!$A$1:$F$144,3,0)</f>
        <v>Properties</v>
      </c>
      <c r="D56" t="str">
        <f>VLOOKUP(A56,'3rd expert'!$A$1:$E$144,3,0)</f>
        <v>Conceptual</v>
      </c>
      <c r="E56">
        <f t="shared" si="1"/>
        <v>1</v>
      </c>
      <c r="F56">
        <f t="shared" si="2"/>
        <v>0</v>
      </c>
      <c r="G56">
        <f t="shared" si="3"/>
        <v>1</v>
      </c>
      <c r="H56">
        <f t="shared" si="4"/>
        <v>1</v>
      </c>
      <c r="I56">
        <f>IF(OR(IF(_xlfn.IFNA(VLOOKUP(A56,Collection_classifier!A:A,1,0),0)=A56,1,0),IF(_xlfn.IFNA(VLOOKUP(A56,Property_classifier!A:A,1,0),0)=A56,1,0),IF(_xlfn.IFNA(VLOOKUP(A56,Results_classifier!A:A,1,0),0)=A56,1,0),IF(_xlfn.IFNA(VLOOKUP(A56,Operation_classifier!A:A,1,0),0)=A56,1,0),IF(_xlfn.IFNA(VLOOKUP(A56,Status_classifier!A:A,1,0),0)=A56,1,0))=FALSE,1,0)</f>
        <v>1</v>
      </c>
      <c r="J56">
        <f t="shared" si="5"/>
        <v>1</v>
      </c>
      <c r="K56">
        <f t="shared" si="6"/>
        <v>0</v>
      </c>
      <c r="L56">
        <f t="shared" si="7"/>
        <v>0</v>
      </c>
      <c r="M56">
        <f t="shared" si="8"/>
        <v>0</v>
      </c>
    </row>
    <row r="57" spans="1:13" x14ac:dyDescent="0.25">
      <c r="A57" t="s">
        <v>1075</v>
      </c>
      <c r="B57" t="str">
        <f>VLOOKUP(A57,'1st expert'!$A$1:$H$144,8,0)</f>
        <v>Conceptual</v>
      </c>
      <c r="C57" t="str">
        <f>VLOOKUP(A57,'2nd expert'!$A$1:$F$144,3,0)</f>
        <v>Array;Properties</v>
      </c>
      <c r="D57" t="str">
        <f>VLOOKUP(A57,'3rd expert'!$A$1:$E$144,3,0)</f>
        <v>Array</v>
      </c>
      <c r="E57">
        <f t="shared" si="1"/>
        <v>1</v>
      </c>
      <c r="F57">
        <f t="shared" si="2"/>
        <v>0</v>
      </c>
      <c r="G57">
        <f t="shared" si="3"/>
        <v>0</v>
      </c>
      <c r="H57">
        <f t="shared" si="4"/>
        <v>0</v>
      </c>
      <c r="I57">
        <f>IF(OR(IF(_xlfn.IFNA(VLOOKUP(A57,Collection_classifier!A:A,1,0),0)=A57,1,0),IF(_xlfn.IFNA(VLOOKUP(A57,Property_classifier!A:A,1,0),0)=A57,1,0),IF(_xlfn.IFNA(VLOOKUP(A57,Results_classifier!A:A,1,0),0)=A57,1,0),IF(_xlfn.IFNA(VLOOKUP(A57,Operation_classifier!A:A,1,0),0)=A57,1,0),IF(_xlfn.IFNA(VLOOKUP(A57,Status_classifier!A:A,1,0),0)=A57,1,0))=FALSE,1,0)</f>
        <v>1</v>
      </c>
      <c r="J57">
        <f t="shared" si="5"/>
        <v>0</v>
      </c>
      <c r="K57">
        <f t="shared" si="6"/>
        <v>0</v>
      </c>
      <c r="L57">
        <f t="shared" si="7"/>
        <v>1</v>
      </c>
      <c r="M57">
        <f t="shared" si="8"/>
        <v>0</v>
      </c>
    </row>
    <row r="58" spans="1:13" x14ac:dyDescent="0.25">
      <c r="A58" t="s">
        <v>1083</v>
      </c>
      <c r="B58" t="str">
        <f>VLOOKUP(A58,'1st expert'!$A$1:$H$144,8,0)</f>
        <v>Conceptual</v>
      </c>
      <c r="C58" t="str">
        <f>VLOOKUP(A58,'2nd expert'!$A$1:$F$144,3,0)</f>
        <v>Properties</v>
      </c>
      <c r="D58" t="str">
        <f>VLOOKUP(A58,'3rd expert'!$A$1:$E$144,3,0)</f>
        <v>Properties</v>
      </c>
      <c r="E58">
        <f t="shared" si="1"/>
        <v>1</v>
      </c>
      <c r="F58">
        <f t="shared" si="2"/>
        <v>0</v>
      </c>
      <c r="G58">
        <f t="shared" si="3"/>
        <v>0</v>
      </c>
      <c r="H58">
        <f t="shared" si="4"/>
        <v>0</v>
      </c>
      <c r="I58">
        <f>IF(OR(IF(_xlfn.IFNA(VLOOKUP(A58,Collection_classifier!A:A,1,0),0)=A58,1,0),IF(_xlfn.IFNA(VLOOKUP(A58,Property_classifier!A:A,1,0),0)=A58,1,0),IF(_xlfn.IFNA(VLOOKUP(A58,Results_classifier!A:A,1,0),0)=A58,1,0),IF(_xlfn.IFNA(VLOOKUP(A58,Operation_classifier!A:A,1,0),0)=A58,1,0),IF(_xlfn.IFNA(VLOOKUP(A58,Status_classifier!A:A,1,0),0)=A58,1,0))=FALSE,1,0)</f>
        <v>1</v>
      </c>
      <c r="J58">
        <f t="shared" si="5"/>
        <v>0</v>
      </c>
      <c r="K58">
        <f t="shared" si="6"/>
        <v>0</v>
      </c>
      <c r="L58">
        <f t="shared" si="7"/>
        <v>1</v>
      </c>
      <c r="M58">
        <f t="shared" si="8"/>
        <v>0</v>
      </c>
    </row>
    <row r="59" spans="1:13" x14ac:dyDescent="0.25">
      <c r="A59" t="s">
        <v>1084</v>
      </c>
      <c r="B59" t="str">
        <f>VLOOKUP(A59,'1st expert'!$A$1:$H$144,8,0)</f>
        <v>Conceptual</v>
      </c>
      <c r="C59" t="str">
        <f>VLOOKUP(A59,'2nd expert'!$A$1:$F$144,3,0)</f>
        <v>Operation</v>
      </c>
      <c r="D59" t="str">
        <f>VLOOKUP(A59,'3rd expert'!$A$1:$E$144,3,0)</f>
        <v>Properties</v>
      </c>
      <c r="E59">
        <f t="shared" si="1"/>
        <v>1</v>
      </c>
      <c r="F59">
        <f t="shared" si="2"/>
        <v>0</v>
      </c>
      <c r="G59">
        <f t="shared" si="3"/>
        <v>0</v>
      </c>
      <c r="H59">
        <f t="shared" si="4"/>
        <v>0</v>
      </c>
      <c r="I59">
        <f>IF(OR(IF(_xlfn.IFNA(VLOOKUP(A59,Collection_classifier!A:A,1,0),0)=A59,1,0),IF(_xlfn.IFNA(VLOOKUP(A59,Property_classifier!A:A,1,0),0)=A59,1,0),IF(_xlfn.IFNA(VLOOKUP(A59,Results_classifier!A:A,1,0),0)=A59,1,0),IF(_xlfn.IFNA(VLOOKUP(A59,Operation_classifier!A:A,1,0),0)=A59,1,0),IF(_xlfn.IFNA(VLOOKUP(A59,Status_classifier!A:A,1,0),0)=A59,1,0))=FALSE,1,0)</f>
        <v>0</v>
      </c>
      <c r="J59">
        <f t="shared" si="5"/>
        <v>0</v>
      </c>
      <c r="K59">
        <f t="shared" si="6"/>
        <v>1</v>
      </c>
      <c r="L59">
        <f t="shared" si="7"/>
        <v>0</v>
      </c>
      <c r="M59">
        <f t="shared" si="8"/>
        <v>0</v>
      </c>
    </row>
    <row r="60" spans="1:13" x14ac:dyDescent="0.25">
      <c r="A60" t="s">
        <v>1085</v>
      </c>
      <c r="B60" t="str">
        <f>VLOOKUP(A60,'1st expert'!$A$1:$H$144,8,0)</f>
        <v>Properties</v>
      </c>
      <c r="C60" t="str">
        <f>VLOOKUP(A60,'2nd expert'!$A$1:$F$144,3,0)</f>
        <v>Properties</v>
      </c>
      <c r="D60" t="str">
        <f>VLOOKUP(A60,'3rd expert'!$A$1:$E$144,3,0)</f>
        <v>Properties</v>
      </c>
      <c r="E60">
        <f t="shared" si="1"/>
        <v>0</v>
      </c>
      <c r="F60">
        <f t="shared" si="2"/>
        <v>0</v>
      </c>
      <c r="G60">
        <f t="shared" si="3"/>
        <v>0</v>
      </c>
      <c r="H60">
        <f t="shared" si="4"/>
        <v>0</v>
      </c>
      <c r="I60">
        <f>IF(OR(IF(_xlfn.IFNA(VLOOKUP(A60,Collection_classifier!A:A,1,0),0)=A60,1,0),IF(_xlfn.IFNA(VLOOKUP(A60,Property_classifier!A:A,1,0),0)=A60,1,0),IF(_xlfn.IFNA(VLOOKUP(A60,Results_classifier!A:A,1,0),0)=A60,1,0),IF(_xlfn.IFNA(VLOOKUP(A60,Operation_classifier!A:A,1,0),0)=A60,1,0),IF(_xlfn.IFNA(VLOOKUP(A60,Status_classifier!A:A,1,0),0)=A60,1,0))=FALSE,1,0)</f>
        <v>1</v>
      </c>
      <c r="J60">
        <f t="shared" si="5"/>
        <v>0</v>
      </c>
      <c r="K60">
        <f t="shared" si="6"/>
        <v>0</v>
      </c>
      <c r="L60">
        <f t="shared" si="7"/>
        <v>1</v>
      </c>
      <c r="M60">
        <f t="shared" si="8"/>
        <v>0</v>
      </c>
    </row>
    <row r="61" spans="1:13" x14ac:dyDescent="0.25">
      <c r="A61" t="s">
        <v>1086</v>
      </c>
      <c r="B61" t="str">
        <f>VLOOKUP(A61,'1st expert'!$A$1:$H$144,8,0)</f>
        <v>Conceptual</v>
      </c>
      <c r="C61" t="str">
        <f>VLOOKUP(A61,'2nd expert'!$A$1:$F$144,3,0)</f>
        <v>Properties</v>
      </c>
      <c r="D61" t="str">
        <f>VLOOKUP(A61,'3rd expert'!$A$1:$E$144,3,0)</f>
        <v>Properties</v>
      </c>
      <c r="E61">
        <f t="shared" si="1"/>
        <v>1</v>
      </c>
      <c r="F61">
        <f t="shared" si="2"/>
        <v>0</v>
      </c>
      <c r="G61">
        <f t="shared" si="3"/>
        <v>0</v>
      </c>
      <c r="H61">
        <f t="shared" si="4"/>
        <v>0</v>
      </c>
      <c r="I61">
        <f>IF(OR(IF(_xlfn.IFNA(VLOOKUP(A61,Collection_classifier!A:A,1,0),0)=A61,1,0),IF(_xlfn.IFNA(VLOOKUP(A61,Property_classifier!A:A,1,0),0)=A61,1,0),IF(_xlfn.IFNA(VLOOKUP(A61,Results_classifier!A:A,1,0),0)=A61,1,0),IF(_xlfn.IFNA(VLOOKUP(A61,Operation_classifier!A:A,1,0),0)=A61,1,0),IF(_xlfn.IFNA(VLOOKUP(A61,Status_classifier!A:A,1,0),0)=A61,1,0))=FALSE,1,0)</f>
        <v>1</v>
      </c>
      <c r="J61">
        <f t="shared" si="5"/>
        <v>0</v>
      </c>
      <c r="K61">
        <f t="shared" si="6"/>
        <v>0</v>
      </c>
      <c r="L61">
        <f t="shared" si="7"/>
        <v>1</v>
      </c>
      <c r="M61">
        <f t="shared" si="8"/>
        <v>0</v>
      </c>
    </row>
    <row r="62" spans="1:13" x14ac:dyDescent="0.25">
      <c r="A62" t="s">
        <v>1087</v>
      </c>
      <c r="B62" t="str">
        <f>VLOOKUP(A62,'1st expert'!$A$1:$H$144,8,0)</f>
        <v>Status</v>
      </c>
      <c r="C62" t="str">
        <f>VLOOKUP(A62,'2nd expert'!$A$1:$F$144,3,0)</f>
        <v>Result</v>
      </c>
      <c r="D62" t="str">
        <f>VLOOKUP(A62,'3rd expert'!$A$1:$E$144,3,0)</f>
        <v>Status</v>
      </c>
      <c r="E62">
        <f t="shared" si="1"/>
        <v>0</v>
      </c>
      <c r="F62">
        <f t="shared" si="2"/>
        <v>0</v>
      </c>
      <c r="G62">
        <f t="shared" si="3"/>
        <v>0</v>
      </c>
      <c r="H62">
        <f t="shared" si="4"/>
        <v>0</v>
      </c>
      <c r="I62">
        <f>IF(OR(IF(_xlfn.IFNA(VLOOKUP(A62,Collection_classifier!A:A,1,0),0)=A62,1,0),IF(_xlfn.IFNA(VLOOKUP(A62,Property_classifier!A:A,1,0),0)=A62,1,0),IF(_xlfn.IFNA(VLOOKUP(A62,Results_classifier!A:A,1,0),0)=A62,1,0),IF(_xlfn.IFNA(VLOOKUP(A62,Operation_classifier!A:A,1,0),0)=A62,1,0),IF(_xlfn.IFNA(VLOOKUP(A62,Status_classifier!A:A,1,0),0)=A62,1,0))=FALSE,1,0)</f>
        <v>1</v>
      </c>
      <c r="J62">
        <f t="shared" si="5"/>
        <v>0</v>
      </c>
      <c r="K62">
        <f t="shared" si="6"/>
        <v>0</v>
      </c>
      <c r="L62">
        <f t="shared" si="7"/>
        <v>1</v>
      </c>
      <c r="M62">
        <f t="shared" si="8"/>
        <v>0</v>
      </c>
    </row>
    <row r="63" spans="1:13" x14ac:dyDescent="0.25">
      <c r="A63" t="s">
        <v>1088</v>
      </c>
      <c r="B63" t="str">
        <f>VLOOKUP(A63,'1st expert'!$A$1:$H$144,8,0)</f>
        <v>Conceptual</v>
      </c>
      <c r="C63" t="str">
        <f>VLOOKUP(A63,'2nd expert'!$A$1:$F$144,3,0)</f>
        <v>Properties</v>
      </c>
      <c r="D63" t="str">
        <f>VLOOKUP(A63,'3rd expert'!$A$1:$E$144,3,0)</f>
        <v>Status</v>
      </c>
      <c r="E63">
        <f t="shared" si="1"/>
        <v>1</v>
      </c>
      <c r="F63">
        <f t="shared" si="2"/>
        <v>0</v>
      </c>
      <c r="G63">
        <f t="shared" si="3"/>
        <v>0</v>
      </c>
      <c r="H63">
        <f t="shared" si="4"/>
        <v>0</v>
      </c>
      <c r="I63">
        <f>IF(OR(IF(_xlfn.IFNA(VLOOKUP(A63,Collection_classifier!A:A,1,0),0)=A63,1,0),IF(_xlfn.IFNA(VLOOKUP(A63,Property_classifier!A:A,1,0),0)=A63,1,0),IF(_xlfn.IFNA(VLOOKUP(A63,Results_classifier!A:A,1,0),0)=A63,1,0),IF(_xlfn.IFNA(VLOOKUP(A63,Operation_classifier!A:A,1,0),0)=A63,1,0),IF(_xlfn.IFNA(VLOOKUP(A63,Status_classifier!A:A,1,0),0)=A63,1,0))=FALSE,1,0)</f>
        <v>1</v>
      </c>
      <c r="J63">
        <f t="shared" si="5"/>
        <v>0</v>
      </c>
      <c r="K63">
        <f t="shared" si="6"/>
        <v>0</v>
      </c>
      <c r="L63">
        <f t="shared" si="7"/>
        <v>1</v>
      </c>
      <c r="M63">
        <f t="shared" si="8"/>
        <v>0</v>
      </c>
    </row>
    <row r="64" spans="1:13" x14ac:dyDescent="0.25">
      <c r="A64" t="s">
        <v>1089</v>
      </c>
      <c r="B64" t="str">
        <f>VLOOKUP(A64,'1st expert'!$A$1:$H$144,8,0)</f>
        <v>Conceptual</v>
      </c>
      <c r="C64" t="str">
        <f>VLOOKUP(A64,'2nd expert'!$A$1:$F$144,3,0)</f>
        <v>Properties</v>
      </c>
      <c r="D64" t="str">
        <f>VLOOKUP(A64,'3rd expert'!$A$1:$E$144,3,0)</f>
        <v>Properties</v>
      </c>
      <c r="E64">
        <f t="shared" si="1"/>
        <v>1</v>
      </c>
      <c r="F64">
        <f t="shared" si="2"/>
        <v>0</v>
      </c>
      <c r="G64">
        <f t="shared" si="3"/>
        <v>0</v>
      </c>
      <c r="H64">
        <f t="shared" si="4"/>
        <v>0</v>
      </c>
      <c r="I64">
        <f>IF(OR(IF(_xlfn.IFNA(VLOOKUP(A64,Collection_classifier!A:A,1,0),0)=A64,1,0),IF(_xlfn.IFNA(VLOOKUP(A64,Property_classifier!A:A,1,0),0)=A64,1,0),IF(_xlfn.IFNA(VLOOKUP(A64,Results_classifier!A:A,1,0),0)=A64,1,0),IF(_xlfn.IFNA(VLOOKUP(A64,Operation_classifier!A:A,1,0),0)=A64,1,0),IF(_xlfn.IFNA(VLOOKUP(A64,Status_classifier!A:A,1,0),0)=A64,1,0))=FALSE,1,0)</f>
        <v>1</v>
      </c>
      <c r="J64">
        <f t="shared" si="5"/>
        <v>0</v>
      </c>
      <c r="K64">
        <f t="shared" si="6"/>
        <v>0</v>
      </c>
      <c r="L64">
        <f t="shared" si="7"/>
        <v>1</v>
      </c>
      <c r="M64">
        <f t="shared" si="8"/>
        <v>0</v>
      </c>
    </row>
    <row r="65" spans="1:13" x14ac:dyDescent="0.25">
      <c r="A65" t="s">
        <v>1090</v>
      </c>
      <c r="B65" t="str">
        <f>VLOOKUP(A65,'1st expert'!$A$1:$H$144,8,0)</f>
        <v>Status</v>
      </c>
      <c r="C65" t="str">
        <f>VLOOKUP(A65,'2nd expert'!$A$1:$F$144,3,0)</f>
        <v>Result</v>
      </c>
      <c r="D65" t="str">
        <f>VLOOKUP(A65,'3rd expert'!$A$1:$E$144,3,0)</f>
        <v>Status; Array</v>
      </c>
      <c r="E65">
        <f t="shared" si="1"/>
        <v>0</v>
      </c>
      <c r="F65">
        <f t="shared" si="2"/>
        <v>0</v>
      </c>
      <c r="G65">
        <f t="shared" si="3"/>
        <v>0</v>
      </c>
      <c r="H65">
        <f t="shared" si="4"/>
        <v>0</v>
      </c>
      <c r="I65">
        <f>IF(OR(IF(_xlfn.IFNA(VLOOKUP(A65,Collection_classifier!A:A,1,0),0)=A65,1,0),IF(_xlfn.IFNA(VLOOKUP(A65,Property_classifier!A:A,1,0),0)=A65,1,0),IF(_xlfn.IFNA(VLOOKUP(A65,Results_classifier!A:A,1,0),0)=A65,1,0),IF(_xlfn.IFNA(VLOOKUP(A65,Operation_classifier!A:A,1,0),0)=A65,1,0),IF(_xlfn.IFNA(VLOOKUP(A65,Status_classifier!A:A,1,0),0)=A65,1,0))=FALSE,1,0)</f>
        <v>0</v>
      </c>
      <c r="J65">
        <f t="shared" si="5"/>
        <v>0</v>
      </c>
      <c r="K65">
        <f t="shared" si="6"/>
        <v>1</v>
      </c>
      <c r="L65">
        <f t="shared" si="7"/>
        <v>0</v>
      </c>
      <c r="M65">
        <f t="shared" si="8"/>
        <v>0</v>
      </c>
    </row>
    <row r="66" spans="1:13" x14ac:dyDescent="0.25">
      <c r="A66" t="s">
        <v>1091</v>
      </c>
      <c r="B66" t="str">
        <f>VLOOKUP(A66,'1st expert'!$A$1:$H$144,8,0)</f>
        <v>Properties</v>
      </c>
      <c r="C66" t="str">
        <f>VLOOKUP(A66,'2nd expert'!$A$1:$F$144,3,0)</f>
        <v>Properties</v>
      </c>
      <c r="D66" t="str">
        <f>VLOOKUP(A66,'3rd expert'!$A$1:$E$144,3,0)</f>
        <v>Properties</v>
      </c>
      <c r="E66">
        <f t="shared" si="1"/>
        <v>0</v>
      </c>
      <c r="F66">
        <f t="shared" si="2"/>
        <v>0</v>
      </c>
      <c r="G66">
        <f t="shared" si="3"/>
        <v>0</v>
      </c>
      <c r="H66">
        <f t="shared" si="4"/>
        <v>0</v>
      </c>
      <c r="I66">
        <f>IF(OR(IF(_xlfn.IFNA(VLOOKUP(A66,Collection_classifier!A:A,1,0),0)=A66,1,0),IF(_xlfn.IFNA(VLOOKUP(A66,Property_classifier!A:A,1,0),0)=A66,1,0),IF(_xlfn.IFNA(VLOOKUP(A66,Results_classifier!A:A,1,0),0)=A66,1,0),IF(_xlfn.IFNA(VLOOKUP(A66,Operation_classifier!A:A,1,0),0)=A66,1,0),IF(_xlfn.IFNA(VLOOKUP(A66,Status_classifier!A:A,1,0),0)=A66,1,0))=FALSE,1,0)</f>
        <v>1</v>
      </c>
      <c r="J66">
        <f t="shared" si="5"/>
        <v>0</v>
      </c>
      <c r="K66">
        <f t="shared" si="6"/>
        <v>0</v>
      </c>
      <c r="L66">
        <f t="shared" si="7"/>
        <v>1</v>
      </c>
      <c r="M66">
        <f t="shared" si="8"/>
        <v>0</v>
      </c>
    </row>
    <row r="67" spans="1:13" x14ac:dyDescent="0.25">
      <c r="A67" t="s">
        <v>1092</v>
      </c>
      <c r="B67" t="str">
        <f>VLOOKUP(A67,'1st expert'!$A$1:$H$144,8,0)</f>
        <v>Conceptual</v>
      </c>
      <c r="C67" t="str">
        <f>VLOOKUP(A67,'2nd expert'!$A$1:$F$144,3,0)</f>
        <v>Result;Status</v>
      </c>
      <c r="D67" t="str">
        <f>VLOOKUP(A67,'3rd expert'!$A$1:$E$144,3,0)</f>
        <v>Results</v>
      </c>
      <c r="E67">
        <f t="shared" ref="E67:E130" si="9">IF(OR(B67="Conceptual",ISNUMBER(SEARCH("Conceptual",B67))),1,0)</f>
        <v>1</v>
      </c>
      <c r="F67">
        <f t="shared" ref="F67:F130" si="10">IF(OR(C67="Conceptual",ISNUMBER(SEARCH("Conceptual",C67))),1,0)</f>
        <v>0</v>
      </c>
      <c r="G67">
        <f t="shared" ref="G67:G130" si="11">IF(OR(D67="Conceptual",ISNUMBER(SEARCH("Conceptual",D67))),1,0)</f>
        <v>0</v>
      </c>
      <c r="H67">
        <f t="shared" ref="H67:H130" si="12">IFERROR(MODE(E67:G67),MODE(E67,F67,G67,I67))</f>
        <v>0</v>
      </c>
      <c r="I67">
        <f>IF(OR(IF(_xlfn.IFNA(VLOOKUP(A67,Collection_classifier!A:A,1,0),0)=A67,1,0),IF(_xlfn.IFNA(VLOOKUP(A67,Property_classifier!A:A,1,0),0)=A67,1,0),IF(_xlfn.IFNA(VLOOKUP(A67,Results_classifier!A:A,1,0),0)=A67,1,0),IF(_xlfn.IFNA(VLOOKUP(A67,Operation_classifier!A:A,1,0),0)=A67,1,0),IF(_xlfn.IFNA(VLOOKUP(A67,Status_classifier!A:A,1,0),0)=A67,1,0))=FALSE,1,0)</f>
        <v>1</v>
      </c>
      <c r="J67">
        <f t="shared" ref="J67:J130" si="13">IF(AND((H67=I67),(H67=1)),1,0)</f>
        <v>0</v>
      </c>
      <c r="K67">
        <f t="shared" ref="K67:K130" si="14">IF(AND((H67=I67),(H67=0)),1,0)</f>
        <v>0</v>
      </c>
      <c r="L67">
        <f t="shared" ref="L67:L130" si="15">IF(AND((H67&lt;&gt;I67),(I67=1)),1,0)</f>
        <v>1</v>
      </c>
      <c r="M67">
        <f t="shared" ref="M67:M130" si="16">IF(AND((H67&lt;&gt;I67),(I67=0)),1,0)</f>
        <v>0</v>
      </c>
    </row>
    <row r="68" spans="1:13" x14ac:dyDescent="0.25">
      <c r="A68" t="s">
        <v>1093</v>
      </c>
      <c r="B68" t="str">
        <f>VLOOKUP(A68,'1st expert'!$A$1:$H$144,8,0)</f>
        <v>Status</v>
      </c>
      <c r="C68" t="str">
        <f>VLOOKUP(A68,'2nd expert'!$A$1:$F$144,3,0)</f>
        <v>Status</v>
      </c>
      <c r="D68" t="str">
        <f>VLOOKUP(A68,'3rd expert'!$A$1:$E$144,3,0)</f>
        <v>Results</v>
      </c>
      <c r="E68">
        <f t="shared" si="9"/>
        <v>0</v>
      </c>
      <c r="F68">
        <f t="shared" si="10"/>
        <v>0</v>
      </c>
      <c r="G68">
        <f t="shared" si="11"/>
        <v>0</v>
      </c>
      <c r="H68">
        <f t="shared" si="12"/>
        <v>0</v>
      </c>
      <c r="I68">
        <f>IF(OR(IF(_xlfn.IFNA(VLOOKUP(A68,Collection_classifier!A:A,1,0),0)=A68,1,0),IF(_xlfn.IFNA(VLOOKUP(A68,Property_classifier!A:A,1,0),0)=A68,1,0),IF(_xlfn.IFNA(VLOOKUP(A68,Results_classifier!A:A,1,0),0)=A68,1,0),IF(_xlfn.IFNA(VLOOKUP(A68,Operation_classifier!A:A,1,0),0)=A68,1,0),IF(_xlfn.IFNA(VLOOKUP(A68,Status_classifier!A:A,1,0),0)=A68,1,0))=FALSE,1,0)</f>
        <v>1</v>
      </c>
      <c r="J68">
        <f t="shared" si="13"/>
        <v>0</v>
      </c>
      <c r="K68">
        <f t="shared" si="14"/>
        <v>0</v>
      </c>
      <c r="L68">
        <f t="shared" si="15"/>
        <v>1</v>
      </c>
      <c r="M68">
        <f t="shared" si="16"/>
        <v>0</v>
      </c>
    </row>
    <row r="69" spans="1:13" x14ac:dyDescent="0.25">
      <c r="A69" t="s">
        <v>1094</v>
      </c>
      <c r="B69" t="str">
        <f>VLOOKUP(A69,'1st expert'!$A$1:$H$144,8,0)</f>
        <v>Conceptual</v>
      </c>
      <c r="C69" t="str">
        <f>VLOOKUP(A69,'2nd expert'!$A$1:$F$144,3,0)</f>
        <v>Properties</v>
      </c>
      <c r="D69" t="str">
        <f>VLOOKUP(A69,'3rd expert'!$A$1:$E$144,3,0)</f>
        <v>Properties</v>
      </c>
      <c r="E69">
        <f t="shared" si="9"/>
        <v>1</v>
      </c>
      <c r="F69">
        <f t="shared" si="10"/>
        <v>0</v>
      </c>
      <c r="G69">
        <f t="shared" si="11"/>
        <v>0</v>
      </c>
      <c r="H69">
        <f t="shared" si="12"/>
        <v>0</v>
      </c>
      <c r="I69">
        <f>IF(OR(IF(_xlfn.IFNA(VLOOKUP(A69,Collection_classifier!A:A,1,0),0)=A69,1,0),IF(_xlfn.IFNA(VLOOKUP(A69,Property_classifier!A:A,1,0),0)=A69,1,0),IF(_xlfn.IFNA(VLOOKUP(A69,Results_classifier!A:A,1,0),0)=A69,1,0),IF(_xlfn.IFNA(VLOOKUP(A69,Operation_classifier!A:A,1,0),0)=A69,1,0),IF(_xlfn.IFNA(VLOOKUP(A69,Status_classifier!A:A,1,0),0)=A69,1,0))=FALSE,1,0)</f>
        <v>1</v>
      </c>
      <c r="J69">
        <f t="shared" si="13"/>
        <v>0</v>
      </c>
      <c r="K69">
        <f t="shared" si="14"/>
        <v>0</v>
      </c>
      <c r="L69">
        <f t="shared" si="15"/>
        <v>1</v>
      </c>
      <c r="M69">
        <f t="shared" si="16"/>
        <v>0</v>
      </c>
    </row>
    <row r="70" spans="1:13" x14ac:dyDescent="0.25">
      <c r="A70" t="s">
        <v>1095</v>
      </c>
      <c r="B70" t="str">
        <f>VLOOKUP(A70,'1st expert'!$A$1:$H$144,8,0)</f>
        <v>Array; Results</v>
      </c>
      <c r="C70" t="str">
        <f>VLOOKUP(A70,'2nd expert'!$A$1:$F$144,3,0)</f>
        <v>Array;Results</v>
      </c>
      <c r="D70" t="str">
        <f>VLOOKUP(A70,'3rd expert'!$A$1:$E$144,3,0)</f>
        <v>Results</v>
      </c>
      <c r="E70">
        <f t="shared" si="9"/>
        <v>0</v>
      </c>
      <c r="F70">
        <f t="shared" si="10"/>
        <v>0</v>
      </c>
      <c r="G70">
        <f t="shared" si="11"/>
        <v>0</v>
      </c>
      <c r="H70">
        <f t="shared" si="12"/>
        <v>0</v>
      </c>
      <c r="I70">
        <f>IF(OR(IF(_xlfn.IFNA(VLOOKUP(A70,Collection_classifier!A:A,1,0),0)=A70,1,0),IF(_xlfn.IFNA(VLOOKUP(A70,Property_classifier!A:A,1,0),0)=A70,1,0),IF(_xlfn.IFNA(VLOOKUP(A70,Results_classifier!A:A,1,0),0)=A70,1,0),IF(_xlfn.IFNA(VLOOKUP(A70,Operation_classifier!A:A,1,0),0)=A70,1,0),IF(_xlfn.IFNA(VLOOKUP(A70,Status_classifier!A:A,1,0),0)=A70,1,0))=FALSE,1,0)</f>
        <v>1</v>
      </c>
      <c r="J70">
        <f t="shared" si="13"/>
        <v>0</v>
      </c>
      <c r="K70">
        <f t="shared" si="14"/>
        <v>0</v>
      </c>
      <c r="L70">
        <f t="shared" si="15"/>
        <v>1</v>
      </c>
      <c r="M70">
        <f t="shared" si="16"/>
        <v>0</v>
      </c>
    </row>
    <row r="71" spans="1:13" x14ac:dyDescent="0.25">
      <c r="A71" t="s">
        <v>1096</v>
      </c>
      <c r="B71" t="str">
        <f>VLOOKUP(A71,'1st expert'!$A$1:$H$144,8,0)</f>
        <v>Conceptual</v>
      </c>
      <c r="C71" t="str">
        <f>VLOOKUP(A71,'2nd expert'!$A$1:$F$144,3,0)</f>
        <v>Properties</v>
      </c>
      <c r="D71" t="str">
        <f>VLOOKUP(A71,'3rd expert'!$A$1:$E$144,3,0)</f>
        <v>Properties</v>
      </c>
      <c r="E71">
        <f t="shared" si="9"/>
        <v>1</v>
      </c>
      <c r="F71">
        <f t="shared" si="10"/>
        <v>0</v>
      </c>
      <c r="G71">
        <f t="shared" si="11"/>
        <v>0</v>
      </c>
      <c r="H71">
        <f t="shared" si="12"/>
        <v>0</v>
      </c>
      <c r="I71">
        <f>IF(OR(IF(_xlfn.IFNA(VLOOKUP(A71,Collection_classifier!A:A,1,0),0)=A71,1,0),IF(_xlfn.IFNA(VLOOKUP(A71,Property_classifier!A:A,1,0),0)=A71,1,0),IF(_xlfn.IFNA(VLOOKUP(A71,Results_classifier!A:A,1,0),0)=A71,1,0),IF(_xlfn.IFNA(VLOOKUP(A71,Operation_classifier!A:A,1,0),0)=A71,1,0),IF(_xlfn.IFNA(VLOOKUP(A71,Status_classifier!A:A,1,0),0)=A71,1,0))=FALSE,1,0)</f>
        <v>1</v>
      </c>
      <c r="J71">
        <f t="shared" si="13"/>
        <v>0</v>
      </c>
      <c r="K71">
        <f t="shared" si="14"/>
        <v>0</v>
      </c>
      <c r="L71">
        <f t="shared" si="15"/>
        <v>1</v>
      </c>
      <c r="M71">
        <f t="shared" si="16"/>
        <v>0</v>
      </c>
    </row>
    <row r="72" spans="1:13" x14ac:dyDescent="0.25">
      <c r="A72" t="s">
        <v>1097</v>
      </c>
      <c r="B72" t="str">
        <f>VLOOKUP(A72,'1st expert'!$A$1:$H$144,8,0)</f>
        <v>Conceptual</v>
      </c>
      <c r="C72" t="str">
        <f>VLOOKUP(A72,'2nd expert'!$A$1:$F$144,3,0)</f>
        <v>Properties</v>
      </c>
      <c r="D72" t="str">
        <f>VLOOKUP(A72,'3rd expert'!$A$1:$E$144,3,0)</f>
        <v>Properties ; Array</v>
      </c>
      <c r="E72">
        <f t="shared" si="9"/>
        <v>1</v>
      </c>
      <c r="F72">
        <f t="shared" si="10"/>
        <v>0</v>
      </c>
      <c r="G72">
        <f t="shared" si="11"/>
        <v>0</v>
      </c>
      <c r="H72">
        <f t="shared" si="12"/>
        <v>0</v>
      </c>
      <c r="I72">
        <f>IF(OR(IF(_xlfn.IFNA(VLOOKUP(A72,Collection_classifier!A:A,1,0),0)=A72,1,0),IF(_xlfn.IFNA(VLOOKUP(A72,Property_classifier!A:A,1,0),0)=A72,1,0),IF(_xlfn.IFNA(VLOOKUP(A72,Results_classifier!A:A,1,0),0)=A72,1,0),IF(_xlfn.IFNA(VLOOKUP(A72,Operation_classifier!A:A,1,0),0)=A72,1,0),IF(_xlfn.IFNA(VLOOKUP(A72,Status_classifier!A:A,1,0),0)=A72,1,0))=FALSE,1,0)</f>
        <v>1</v>
      </c>
      <c r="J72">
        <f t="shared" si="13"/>
        <v>0</v>
      </c>
      <c r="K72">
        <f t="shared" si="14"/>
        <v>0</v>
      </c>
      <c r="L72">
        <f t="shared" si="15"/>
        <v>1</v>
      </c>
      <c r="M72">
        <f t="shared" si="16"/>
        <v>0</v>
      </c>
    </row>
    <row r="73" spans="1:13" x14ac:dyDescent="0.25">
      <c r="A73" t="s">
        <v>1098</v>
      </c>
      <c r="B73" t="str">
        <f>VLOOKUP(A73,'1st expert'!$A$1:$H$144,8,0)</f>
        <v>Conceptual</v>
      </c>
      <c r="C73" t="str">
        <f>VLOOKUP(A73,'2nd expert'!$A$1:$F$144,3,0)</f>
        <v>Array;Properties</v>
      </c>
      <c r="D73" t="str">
        <f>VLOOKUP(A73,'3rd expert'!$A$1:$E$144,3,0)</f>
        <v>Properties ; Array</v>
      </c>
      <c r="E73">
        <f t="shared" si="9"/>
        <v>1</v>
      </c>
      <c r="F73">
        <f t="shared" si="10"/>
        <v>0</v>
      </c>
      <c r="G73">
        <f t="shared" si="11"/>
        <v>0</v>
      </c>
      <c r="H73">
        <f t="shared" si="12"/>
        <v>0</v>
      </c>
      <c r="I73">
        <f>IF(OR(IF(_xlfn.IFNA(VLOOKUP(A73,Collection_classifier!A:A,1,0),0)=A73,1,0),IF(_xlfn.IFNA(VLOOKUP(A73,Property_classifier!A:A,1,0),0)=A73,1,0),IF(_xlfn.IFNA(VLOOKUP(A73,Results_classifier!A:A,1,0),0)=A73,1,0),IF(_xlfn.IFNA(VLOOKUP(A73,Operation_classifier!A:A,1,0),0)=A73,1,0),IF(_xlfn.IFNA(VLOOKUP(A73,Status_classifier!A:A,1,0),0)=A73,1,0))=FALSE,1,0)</f>
        <v>1</v>
      </c>
      <c r="J73">
        <f t="shared" si="13"/>
        <v>0</v>
      </c>
      <c r="K73">
        <f t="shared" si="14"/>
        <v>0</v>
      </c>
      <c r="L73">
        <f t="shared" si="15"/>
        <v>1</v>
      </c>
      <c r="M73">
        <f t="shared" si="16"/>
        <v>0</v>
      </c>
    </row>
    <row r="74" spans="1:13" x14ac:dyDescent="0.25">
      <c r="A74" t="s">
        <v>1099</v>
      </c>
      <c r="B74" t="str">
        <f>VLOOKUP(A74,'1st expert'!$A$1:$H$144,8,0)</f>
        <v>Conceptual</v>
      </c>
      <c r="C74" t="str">
        <f>VLOOKUP(A74,'2nd expert'!$A$1:$F$144,3,0)</f>
        <v>Status</v>
      </c>
      <c r="D74" t="str">
        <f>VLOOKUP(A74,'3rd expert'!$A$1:$E$144,3,0)</f>
        <v>Status</v>
      </c>
      <c r="E74">
        <f t="shared" si="9"/>
        <v>1</v>
      </c>
      <c r="F74">
        <f t="shared" si="10"/>
        <v>0</v>
      </c>
      <c r="G74">
        <f t="shared" si="11"/>
        <v>0</v>
      </c>
      <c r="H74">
        <f t="shared" si="12"/>
        <v>0</v>
      </c>
      <c r="I74">
        <f>IF(OR(IF(_xlfn.IFNA(VLOOKUP(A74,Collection_classifier!A:A,1,0),0)=A74,1,0),IF(_xlfn.IFNA(VLOOKUP(A74,Property_classifier!A:A,1,0),0)=A74,1,0),IF(_xlfn.IFNA(VLOOKUP(A74,Results_classifier!A:A,1,0),0)=A74,1,0),IF(_xlfn.IFNA(VLOOKUP(A74,Operation_classifier!A:A,1,0),0)=A74,1,0),IF(_xlfn.IFNA(VLOOKUP(A74,Status_classifier!A:A,1,0),0)=A74,1,0))=FALSE,1,0)</f>
        <v>1</v>
      </c>
      <c r="J74">
        <f t="shared" si="13"/>
        <v>0</v>
      </c>
      <c r="K74">
        <f t="shared" si="14"/>
        <v>0</v>
      </c>
      <c r="L74">
        <f t="shared" si="15"/>
        <v>1</v>
      </c>
      <c r="M74">
        <f t="shared" si="16"/>
        <v>0</v>
      </c>
    </row>
    <row r="75" spans="1:13" x14ac:dyDescent="0.25">
      <c r="A75" t="s">
        <v>1100</v>
      </c>
      <c r="B75" t="str">
        <f>VLOOKUP(A75,'1st expert'!$A$1:$H$144,8,0)</f>
        <v>Conceptual</v>
      </c>
      <c r="C75" t="str">
        <f>VLOOKUP(A75,'2nd expert'!$A$1:$F$144,3,0)</f>
        <v>Properties</v>
      </c>
      <c r="D75" t="str">
        <f>VLOOKUP(A75,'3rd expert'!$A$1:$E$144,3,0)</f>
        <v>Properties ; Array</v>
      </c>
      <c r="E75">
        <f t="shared" si="9"/>
        <v>1</v>
      </c>
      <c r="F75">
        <f t="shared" si="10"/>
        <v>0</v>
      </c>
      <c r="G75">
        <f t="shared" si="11"/>
        <v>0</v>
      </c>
      <c r="H75">
        <f t="shared" si="12"/>
        <v>0</v>
      </c>
      <c r="I75">
        <f>IF(OR(IF(_xlfn.IFNA(VLOOKUP(A75,Collection_classifier!A:A,1,0),0)=A75,1,0),IF(_xlfn.IFNA(VLOOKUP(A75,Property_classifier!A:A,1,0),0)=A75,1,0),IF(_xlfn.IFNA(VLOOKUP(A75,Results_classifier!A:A,1,0),0)=A75,1,0),IF(_xlfn.IFNA(VLOOKUP(A75,Operation_classifier!A:A,1,0),0)=A75,1,0),IF(_xlfn.IFNA(VLOOKUP(A75,Status_classifier!A:A,1,0),0)=A75,1,0))=FALSE,1,0)</f>
        <v>1</v>
      </c>
      <c r="J75">
        <f t="shared" si="13"/>
        <v>0</v>
      </c>
      <c r="K75">
        <f t="shared" si="14"/>
        <v>0</v>
      </c>
      <c r="L75">
        <f t="shared" si="15"/>
        <v>1</v>
      </c>
      <c r="M75">
        <f t="shared" si="16"/>
        <v>0</v>
      </c>
    </row>
    <row r="76" spans="1:13" x14ac:dyDescent="0.25">
      <c r="A76" t="s">
        <v>1101</v>
      </c>
      <c r="B76" t="str">
        <f>VLOOKUP(A76,'1st expert'!$A$1:$H$144,8,0)</f>
        <v>Conceptual</v>
      </c>
      <c r="C76" t="str">
        <f>VLOOKUP(A76,'2nd expert'!$A$1:$F$144,3,0)</f>
        <v>Conceptual</v>
      </c>
      <c r="D76" t="str">
        <f>VLOOKUP(A76,'3rd expert'!$A$1:$E$144,3,0)</f>
        <v>Conceptual</v>
      </c>
      <c r="E76">
        <f t="shared" si="9"/>
        <v>1</v>
      </c>
      <c r="F76">
        <f t="shared" si="10"/>
        <v>1</v>
      </c>
      <c r="G76">
        <f t="shared" si="11"/>
        <v>1</v>
      </c>
      <c r="H76">
        <f t="shared" si="12"/>
        <v>1</v>
      </c>
      <c r="I76">
        <f>IF(OR(IF(_xlfn.IFNA(VLOOKUP(A76,Collection_classifier!A:A,1,0),0)=A76,1,0),IF(_xlfn.IFNA(VLOOKUP(A76,Property_classifier!A:A,1,0),0)=A76,1,0),IF(_xlfn.IFNA(VLOOKUP(A76,Results_classifier!A:A,1,0),0)=A76,1,0),IF(_xlfn.IFNA(VLOOKUP(A76,Operation_classifier!A:A,1,0),0)=A76,1,0),IF(_xlfn.IFNA(VLOOKUP(A76,Status_classifier!A:A,1,0),0)=A76,1,0))=FALSE,1,0)</f>
        <v>1</v>
      </c>
      <c r="J76">
        <f t="shared" si="13"/>
        <v>1</v>
      </c>
      <c r="K76">
        <f t="shared" si="14"/>
        <v>0</v>
      </c>
      <c r="L76">
        <f t="shared" si="15"/>
        <v>0</v>
      </c>
      <c r="M76">
        <f t="shared" si="16"/>
        <v>0</v>
      </c>
    </row>
    <row r="77" spans="1:13" x14ac:dyDescent="0.25">
      <c r="A77" t="s">
        <v>1102</v>
      </c>
      <c r="B77" t="str">
        <f>VLOOKUP(A77,'1st expert'!$A$1:$H$144,8,0)</f>
        <v>Conceptual</v>
      </c>
      <c r="C77" t="str">
        <f>VLOOKUP(A77,'2nd expert'!$A$1:$F$144,3,0)</f>
        <v>Properties</v>
      </c>
      <c r="D77" t="str">
        <f>VLOOKUP(A77,'3rd expert'!$A$1:$E$144,3,0)</f>
        <v>Properties</v>
      </c>
      <c r="E77">
        <f t="shared" si="9"/>
        <v>1</v>
      </c>
      <c r="F77">
        <f t="shared" si="10"/>
        <v>0</v>
      </c>
      <c r="G77">
        <f t="shared" si="11"/>
        <v>0</v>
      </c>
      <c r="H77">
        <f t="shared" si="12"/>
        <v>0</v>
      </c>
      <c r="I77">
        <f>IF(OR(IF(_xlfn.IFNA(VLOOKUP(A77,Collection_classifier!A:A,1,0),0)=A77,1,0),IF(_xlfn.IFNA(VLOOKUP(A77,Property_classifier!A:A,1,0),0)=A77,1,0),IF(_xlfn.IFNA(VLOOKUP(A77,Results_classifier!A:A,1,0),0)=A77,1,0),IF(_xlfn.IFNA(VLOOKUP(A77,Operation_classifier!A:A,1,0),0)=A77,1,0),IF(_xlfn.IFNA(VLOOKUP(A77,Status_classifier!A:A,1,0),0)=A77,1,0))=FALSE,1,0)</f>
        <v>1</v>
      </c>
      <c r="J77">
        <f t="shared" si="13"/>
        <v>0</v>
      </c>
      <c r="K77">
        <f t="shared" si="14"/>
        <v>0</v>
      </c>
      <c r="L77">
        <f t="shared" si="15"/>
        <v>1</v>
      </c>
      <c r="M77">
        <f t="shared" si="16"/>
        <v>0</v>
      </c>
    </row>
    <row r="78" spans="1:13" x14ac:dyDescent="0.25">
      <c r="A78" t="s">
        <v>1103</v>
      </c>
      <c r="B78" t="str">
        <f>VLOOKUP(A78,'1st expert'!$A$1:$H$144,8,0)</f>
        <v>Array; Results</v>
      </c>
      <c r="C78" t="str">
        <f>VLOOKUP(A78,'2nd expert'!$A$1:$F$144,3,0)</f>
        <v>Array;Results</v>
      </c>
      <c r="D78" t="str">
        <f>VLOOKUP(A78,'3rd expert'!$A$1:$E$144,3,0)</f>
        <v>Results</v>
      </c>
      <c r="E78">
        <f t="shared" si="9"/>
        <v>0</v>
      </c>
      <c r="F78">
        <f t="shared" si="10"/>
        <v>0</v>
      </c>
      <c r="G78">
        <f t="shared" si="11"/>
        <v>0</v>
      </c>
      <c r="H78">
        <f t="shared" si="12"/>
        <v>0</v>
      </c>
      <c r="I78">
        <f>IF(OR(IF(_xlfn.IFNA(VLOOKUP(A78,Collection_classifier!A:A,1,0),0)=A78,1,0),IF(_xlfn.IFNA(VLOOKUP(A78,Property_classifier!A:A,1,0),0)=A78,1,0),IF(_xlfn.IFNA(VLOOKUP(A78,Results_classifier!A:A,1,0),0)=A78,1,0),IF(_xlfn.IFNA(VLOOKUP(A78,Operation_classifier!A:A,1,0),0)=A78,1,0),IF(_xlfn.IFNA(VLOOKUP(A78,Status_classifier!A:A,1,0),0)=A78,1,0))=FALSE,1,0)</f>
        <v>0</v>
      </c>
      <c r="J78">
        <f t="shared" si="13"/>
        <v>0</v>
      </c>
      <c r="K78">
        <f t="shared" si="14"/>
        <v>1</v>
      </c>
      <c r="L78">
        <f t="shared" si="15"/>
        <v>0</v>
      </c>
      <c r="M78">
        <f t="shared" si="16"/>
        <v>0</v>
      </c>
    </row>
    <row r="79" spans="1:13" x14ac:dyDescent="0.25">
      <c r="A79" t="s">
        <v>1104</v>
      </c>
      <c r="B79" t="str">
        <f>VLOOKUP(A79,'1st expert'!$A$1:$H$144,8,0)</f>
        <v>Conceptual</v>
      </c>
      <c r="C79" t="str">
        <f>VLOOKUP(A79,'2nd expert'!$A$1:$F$144,3,0)</f>
        <v>Properties</v>
      </c>
      <c r="D79" t="str">
        <f>VLOOKUP(A79,'3rd expert'!$A$1:$E$144,3,0)</f>
        <v>Operation</v>
      </c>
      <c r="E79">
        <f t="shared" si="9"/>
        <v>1</v>
      </c>
      <c r="F79">
        <f t="shared" si="10"/>
        <v>0</v>
      </c>
      <c r="G79">
        <f t="shared" si="11"/>
        <v>0</v>
      </c>
      <c r="H79">
        <f t="shared" si="12"/>
        <v>0</v>
      </c>
      <c r="I79">
        <f>IF(OR(IF(_xlfn.IFNA(VLOOKUP(A79,Collection_classifier!A:A,1,0),0)=A79,1,0),IF(_xlfn.IFNA(VLOOKUP(A79,Property_classifier!A:A,1,0),0)=A79,1,0),IF(_xlfn.IFNA(VLOOKUP(A79,Results_classifier!A:A,1,0),0)=A79,1,0),IF(_xlfn.IFNA(VLOOKUP(A79,Operation_classifier!A:A,1,0),0)=A79,1,0),IF(_xlfn.IFNA(VLOOKUP(A79,Status_classifier!A:A,1,0),0)=A79,1,0))=FALSE,1,0)</f>
        <v>1</v>
      </c>
      <c r="J79">
        <f t="shared" si="13"/>
        <v>0</v>
      </c>
      <c r="K79">
        <f t="shared" si="14"/>
        <v>0</v>
      </c>
      <c r="L79">
        <f t="shared" si="15"/>
        <v>1</v>
      </c>
      <c r="M79">
        <f t="shared" si="16"/>
        <v>0</v>
      </c>
    </row>
    <row r="80" spans="1:13" x14ac:dyDescent="0.25">
      <c r="A80" t="s">
        <v>1105</v>
      </c>
      <c r="B80" t="str">
        <f>VLOOKUP(A80,'1st expert'!$A$1:$H$144,8,0)</f>
        <v>Conceptual</v>
      </c>
      <c r="C80" t="str">
        <f>VLOOKUP(A80,'2nd expert'!$A$1:$F$144,3,0)</f>
        <v>Conceptual</v>
      </c>
      <c r="D80" t="str">
        <f>VLOOKUP(A80,'3rd expert'!$A$1:$E$144,3,0)</f>
        <v>Conceptual</v>
      </c>
      <c r="E80">
        <f t="shared" si="9"/>
        <v>1</v>
      </c>
      <c r="F80">
        <f t="shared" si="10"/>
        <v>1</v>
      </c>
      <c r="G80">
        <f t="shared" si="11"/>
        <v>1</v>
      </c>
      <c r="H80">
        <f t="shared" si="12"/>
        <v>1</v>
      </c>
      <c r="I80">
        <f>IF(OR(IF(_xlfn.IFNA(VLOOKUP(A80,Collection_classifier!A:A,1,0),0)=A80,1,0),IF(_xlfn.IFNA(VLOOKUP(A80,Property_classifier!A:A,1,0),0)=A80,1,0),IF(_xlfn.IFNA(VLOOKUP(A80,Results_classifier!A:A,1,0),0)=A80,1,0),IF(_xlfn.IFNA(VLOOKUP(A80,Operation_classifier!A:A,1,0),0)=A80,1,0),IF(_xlfn.IFNA(VLOOKUP(A80,Status_classifier!A:A,1,0),0)=A80,1,0))=FALSE,1,0)</f>
        <v>1</v>
      </c>
      <c r="J80">
        <f t="shared" si="13"/>
        <v>1</v>
      </c>
      <c r="K80">
        <f t="shared" si="14"/>
        <v>0</v>
      </c>
      <c r="L80">
        <f t="shared" si="15"/>
        <v>0</v>
      </c>
      <c r="M80">
        <f t="shared" si="16"/>
        <v>0</v>
      </c>
    </row>
    <row r="81" spans="1:13" x14ac:dyDescent="0.25">
      <c r="A81" t="s">
        <v>1106</v>
      </c>
      <c r="B81" t="str">
        <f>VLOOKUP(A81,'1st expert'!$A$1:$H$144,8,0)</f>
        <v>Conceptual</v>
      </c>
      <c r="C81" t="str">
        <f>VLOOKUP(A81,'2nd expert'!$A$1:$F$144,3,0)</f>
        <v>Properties</v>
      </c>
      <c r="D81" t="str">
        <f>VLOOKUP(A81,'3rd expert'!$A$1:$E$144,3,0)</f>
        <v>Status</v>
      </c>
      <c r="E81">
        <f t="shared" si="9"/>
        <v>1</v>
      </c>
      <c r="F81">
        <f t="shared" si="10"/>
        <v>0</v>
      </c>
      <c r="G81">
        <f t="shared" si="11"/>
        <v>0</v>
      </c>
      <c r="H81">
        <f t="shared" si="12"/>
        <v>0</v>
      </c>
      <c r="I81">
        <f>IF(OR(IF(_xlfn.IFNA(VLOOKUP(A81,Collection_classifier!A:A,1,0),0)=A81,1,0),IF(_xlfn.IFNA(VLOOKUP(A81,Property_classifier!A:A,1,0),0)=A81,1,0),IF(_xlfn.IFNA(VLOOKUP(A81,Results_classifier!A:A,1,0),0)=A81,1,0),IF(_xlfn.IFNA(VLOOKUP(A81,Operation_classifier!A:A,1,0),0)=A81,1,0),IF(_xlfn.IFNA(VLOOKUP(A81,Status_classifier!A:A,1,0),0)=A81,1,0))=FALSE,1,0)</f>
        <v>1</v>
      </c>
      <c r="J81">
        <f t="shared" si="13"/>
        <v>0</v>
      </c>
      <c r="K81">
        <f t="shared" si="14"/>
        <v>0</v>
      </c>
      <c r="L81">
        <f t="shared" si="15"/>
        <v>1</v>
      </c>
      <c r="M81">
        <f t="shared" si="16"/>
        <v>0</v>
      </c>
    </row>
    <row r="82" spans="1:13" x14ac:dyDescent="0.25">
      <c r="A82" t="s">
        <v>1107</v>
      </c>
      <c r="B82" t="str">
        <f>VLOOKUP(A82,'1st expert'!$A$1:$H$144,8,0)</f>
        <v>Conceptual</v>
      </c>
      <c r="C82" t="str">
        <f>VLOOKUP(A82,'2nd expert'!$A$1:$F$144,3,0)</f>
        <v>Properties</v>
      </c>
      <c r="D82" t="str">
        <f>VLOOKUP(A82,'3rd expert'!$A$1:$E$144,3,0)</f>
        <v>Status; Array</v>
      </c>
      <c r="E82">
        <f t="shared" si="9"/>
        <v>1</v>
      </c>
      <c r="F82">
        <f t="shared" si="10"/>
        <v>0</v>
      </c>
      <c r="G82">
        <f t="shared" si="11"/>
        <v>0</v>
      </c>
      <c r="H82">
        <f t="shared" si="12"/>
        <v>0</v>
      </c>
      <c r="I82">
        <f>IF(OR(IF(_xlfn.IFNA(VLOOKUP(A82,Collection_classifier!A:A,1,0),0)=A82,1,0),IF(_xlfn.IFNA(VLOOKUP(A82,Property_classifier!A:A,1,0),0)=A82,1,0),IF(_xlfn.IFNA(VLOOKUP(A82,Results_classifier!A:A,1,0),0)=A82,1,0),IF(_xlfn.IFNA(VLOOKUP(A82,Operation_classifier!A:A,1,0),0)=A82,1,0),IF(_xlfn.IFNA(VLOOKUP(A82,Status_classifier!A:A,1,0),0)=A82,1,0))=FALSE,1,0)</f>
        <v>1</v>
      </c>
      <c r="J82">
        <f t="shared" si="13"/>
        <v>0</v>
      </c>
      <c r="K82">
        <f t="shared" si="14"/>
        <v>0</v>
      </c>
      <c r="L82">
        <f t="shared" si="15"/>
        <v>1</v>
      </c>
      <c r="M82">
        <f t="shared" si="16"/>
        <v>0</v>
      </c>
    </row>
    <row r="83" spans="1:13" x14ac:dyDescent="0.25">
      <c r="A83" t="s">
        <v>1108</v>
      </c>
      <c r="B83" t="str">
        <f>VLOOKUP(A83,'1st expert'!$A$1:$H$144,8,0)</f>
        <v>Conceptual</v>
      </c>
      <c r="C83" t="str">
        <f>VLOOKUP(A83,'2nd expert'!$A$1:$F$144,3,0)</f>
        <v>Result;Status</v>
      </c>
      <c r="D83" t="str">
        <f>VLOOKUP(A83,'3rd expert'!$A$1:$E$144,3,0)</f>
        <v>Status</v>
      </c>
      <c r="E83">
        <f t="shared" si="9"/>
        <v>1</v>
      </c>
      <c r="F83">
        <f t="shared" si="10"/>
        <v>0</v>
      </c>
      <c r="G83">
        <f t="shared" si="11"/>
        <v>0</v>
      </c>
      <c r="H83">
        <f t="shared" si="12"/>
        <v>0</v>
      </c>
      <c r="I83">
        <f>IF(OR(IF(_xlfn.IFNA(VLOOKUP(A83,Collection_classifier!A:A,1,0),0)=A83,1,0),IF(_xlfn.IFNA(VLOOKUP(A83,Property_classifier!A:A,1,0),0)=A83,1,0),IF(_xlfn.IFNA(VLOOKUP(A83,Results_classifier!A:A,1,0),0)=A83,1,0),IF(_xlfn.IFNA(VLOOKUP(A83,Operation_classifier!A:A,1,0),0)=A83,1,0),IF(_xlfn.IFNA(VLOOKUP(A83,Status_classifier!A:A,1,0),0)=A83,1,0))=FALSE,1,0)</f>
        <v>1</v>
      </c>
      <c r="J83">
        <f t="shared" si="13"/>
        <v>0</v>
      </c>
      <c r="K83">
        <f t="shared" si="14"/>
        <v>0</v>
      </c>
      <c r="L83">
        <f t="shared" si="15"/>
        <v>1</v>
      </c>
      <c r="M83">
        <f t="shared" si="16"/>
        <v>0</v>
      </c>
    </row>
    <row r="84" spans="1:13" x14ac:dyDescent="0.25">
      <c r="A84" t="s">
        <v>1109</v>
      </c>
      <c r="B84" t="str">
        <f>VLOOKUP(A84,'1st expert'!$A$1:$H$144,8,0)</f>
        <v>Conceptual</v>
      </c>
      <c r="C84" t="str">
        <f>VLOOKUP(A84,'2nd expert'!$A$1:$F$144,3,0)</f>
        <v>Array</v>
      </c>
      <c r="D84" t="str">
        <f>VLOOKUP(A84,'3rd expert'!$A$1:$E$144,3,0)</f>
        <v>Properties ; Array</v>
      </c>
      <c r="E84">
        <f t="shared" si="9"/>
        <v>1</v>
      </c>
      <c r="F84">
        <f t="shared" si="10"/>
        <v>0</v>
      </c>
      <c r="G84">
        <f t="shared" si="11"/>
        <v>0</v>
      </c>
      <c r="H84">
        <f t="shared" si="12"/>
        <v>0</v>
      </c>
      <c r="I84">
        <f>IF(OR(IF(_xlfn.IFNA(VLOOKUP(A84,Collection_classifier!A:A,1,0),0)=A84,1,0),IF(_xlfn.IFNA(VLOOKUP(A84,Property_classifier!A:A,1,0),0)=A84,1,0),IF(_xlfn.IFNA(VLOOKUP(A84,Results_classifier!A:A,1,0),0)=A84,1,0),IF(_xlfn.IFNA(VLOOKUP(A84,Operation_classifier!A:A,1,0),0)=A84,1,0),IF(_xlfn.IFNA(VLOOKUP(A84,Status_classifier!A:A,1,0),0)=A84,1,0))=FALSE,1,0)</f>
        <v>1</v>
      </c>
      <c r="J84">
        <f t="shared" si="13"/>
        <v>0</v>
      </c>
      <c r="K84">
        <f t="shared" si="14"/>
        <v>0</v>
      </c>
      <c r="L84">
        <f t="shared" si="15"/>
        <v>1</v>
      </c>
      <c r="M84">
        <f t="shared" si="16"/>
        <v>0</v>
      </c>
    </row>
    <row r="85" spans="1:13" x14ac:dyDescent="0.25">
      <c r="A85" t="s">
        <v>1110</v>
      </c>
      <c r="B85" t="str">
        <f>VLOOKUP(A85,'1st expert'!$A$1:$H$144,8,0)</f>
        <v>Conceptual</v>
      </c>
      <c r="C85" t="str">
        <f>VLOOKUP(A85,'2nd expert'!$A$1:$F$144,3,0)</f>
        <v>Properties</v>
      </c>
      <c r="D85" t="str">
        <f>VLOOKUP(A85,'3rd expert'!$A$1:$E$144,3,0)</f>
        <v>Status</v>
      </c>
      <c r="E85">
        <f t="shared" si="9"/>
        <v>1</v>
      </c>
      <c r="F85">
        <f t="shared" si="10"/>
        <v>0</v>
      </c>
      <c r="G85">
        <f t="shared" si="11"/>
        <v>0</v>
      </c>
      <c r="H85">
        <f t="shared" si="12"/>
        <v>0</v>
      </c>
      <c r="I85">
        <f>IF(OR(IF(_xlfn.IFNA(VLOOKUP(A85,Collection_classifier!A:A,1,0),0)=A85,1,0),IF(_xlfn.IFNA(VLOOKUP(A85,Property_classifier!A:A,1,0),0)=A85,1,0),IF(_xlfn.IFNA(VLOOKUP(A85,Results_classifier!A:A,1,0),0)=A85,1,0),IF(_xlfn.IFNA(VLOOKUP(A85,Operation_classifier!A:A,1,0),0)=A85,1,0),IF(_xlfn.IFNA(VLOOKUP(A85,Status_classifier!A:A,1,0),0)=A85,1,0))=FALSE,1,0)</f>
        <v>1</v>
      </c>
      <c r="J85">
        <f t="shared" si="13"/>
        <v>0</v>
      </c>
      <c r="K85">
        <f t="shared" si="14"/>
        <v>0</v>
      </c>
      <c r="L85">
        <f t="shared" si="15"/>
        <v>1</v>
      </c>
      <c r="M85">
        <f t="shared" si="16"/>
        <v>0</v>
      </c>
    </row>
    <row r="86" spans="1:13" x14ac:dyDescent="0.25">
      <c r="A86" t="s">
        <v>1110</v>
      </c>
      <c r="B86" t="str">
        <f>VLOOKUP(A86,'1st expert'!$A$1:$H$144,8,0)</f>
        <v>Conceptual</v>
      </c>
      <c r="C86" t="str">
        <f>VLOOKUP(A86,'2nd expert'!$A$1:$F$144,3,0)</f>
        <v>Properties</v>
      </c>
      <c r="D86" t="str">
        <f>VLOOKUP(A86,'3rd expert'!$A$1:$E$144,3,0)</f>
        <v>Status</v>
      </c>
      <c r="E86">
        <f t="shared" si="9"/>
        <v>1</v>
      </c>
      <c r="F86">
        <f t="shared" si="10"/>
        <v>0</v>
      </c>
      <c r="G86">
        <f t="shared" si="11"/>
        <v>0</v>
      </c>
      <c r="H86">
        <f t="shared" si="12"/>
        <v>0</v>
      </c>
      <c r="I86">
        <f>IF(OR(IF(_xlfn.IFNA(VLOOKUP(A86,Collection_classifier!A:A,1,0),0)=A86,1,0),IF(_xlfn.IFNA(VLOOKUP(A86,Property_classifier!A:A,1,0),0)=A86,1,0),IF(_xlfn.IFNA(VLOOKUP(A86,Results_classifier!A:A,1,0),0)=A86,1,0),IF(_xlfn.IFNA(VLOOKUP(A86,Operation_classifier!A:A,1,0),0)=A86,1,0),IF(_xlfn.IFNA(VLOOKUP(A86,Status_classifier!A:A,1,0),0)=A86,1,0))=FALSE,1,0)</f>
        <v>1</v>
      </c>
      <c r="J86">
        <f t="shared" si="13"/>
        <v>0</v>
      </c>
      <c r="K86">
        <f t="shared" si="14"/>
        <v>0</v>
      </c>
      <c r="L86">
        <f t="shared" si="15"/>
        <v>1</v>
      </c>
      <c r="M86">
        <f t="shared" si="16"/>
        <v>0</v>
      </c>
    </row>
    <row r="87" spans="1:13" x14ac:dyDescent="0.25">
      <c r="A87" t="s">
        <v>1111</v>
      </c>
      <c r="B87" t="str">
        <f>VLOOKUP(A87,'1st expert'!$A$1:$H$144,8,0)</f>
        <v>Operation</v>
      </c>
      <c r="C87" t="str">
        <f>VLOOKUP(A87,'2nd expert'!$A$1:$F$144,3,0)</f>
        <v>Operation</v>
      </c>
      <c r="D87" t="str">
        <f>VLOOKUP(A87,'3rd expert'!$A$1:$E$144,3,0)</f>
        <v>Operation</v>
      </c>
      <c r="E87">
        <f t="shared" si="9"/>
        <v>0</v>
      </c>
      <c r="F87">
        <f t="shared" si="10"/>
        <v>0</v>
      </c>
      <c r="G87">
        <f t="shared" si="11"/>
        <v>0</v>
      </c>
      <c r="H87">
        <f t="shared" si="12"/>
        <v>0</v>
      </c>
      <c r="I87">
        <f>IF(OR(IF(_xlfn.IFNA(VLOOKUP(A87,Collection_classifier!A:A,1,0),0)=A87,1,0),IF(_xlfn.IFNA(VLOOKUP(A87,Property_classifier!A:A,1,0),0)=A87,1,0),IF(_xlfn.IFNA(VLOOKUP(A87,Results_classifier!A:A,1,0),0)=A87,1,0),IF(_xlfn.IFNA(VLOOKUP(A87,Operation_classifier!A:A,1,0),0)=A87,1,0),IF(_xlfn.IFNA(VLOOKUP(A87,Status_classifier!A:A,1,0),0)=A87,1,0))=FALSE,1,0)</f>
        <v>1</v>
      </c>
      <c r="J87">
        <f t="shared" si="13"/>
        <v>0</v>
      </c>
      <c r="K87">
        <f t="shared" si="14"/>
        <v>0</v>
      </c>
      <c r="L87">
        <f t="shared" si="15"/>
        <v>1</v>
      </c>
      <c r="M87">
        <f t="shared" si="16"/>
        <v>0</v>
      </c>
    </row>
    <row r="88" spans="1:13" x14ac:dyDescent="0.25">
      <c r="A88" t="s">
        <v>1112</v>
      </c>
      <c r="B88" t="str">
        <f>VLOOKUP(A88,'1st expert'!$A$1:$H$144,8,0)</f>
        <v>Properties</v>
      </c>
      <c r="C88" t="str">
        <f>VLOOKUP(A88,'2nd expert'!$A$1:$F$144,3,0)</f>
        <v>Properties</v>
      </c>
      <c r="D88" t="str">
        <f>VLOOKUP(A88,'3rd expert'!$A$1:$E$144,3,0)</f>
        <v>Properties ; Array</v>
      </c>
      <c r="E88">
        <f t="shared" si="9"/>
        <v>0</v>
      </c>
      <c r="F88">
        <f t="shared" si="10"/>
        <v>0</v>
      </c>
      <c r="G88">
        <f t="shared" si="11"/>
        <v>0</v>
      </c>
      <c r="H88">
        <f t="shared" si="12"/>
        <v>0</v>
      </c>
      <c r="I88">
        <f>IF(OR(IF(_xlfn.IFNA(VLOOKUP(A88,Collection_classifier!A:A,1,0),0)=A88,1,0),IF(_xlfn.IFNA(VLOOKUP(A88,Property_classifier!A:A,1,0),0)=A88,1,0),IF(_xlfn.IFNA(VLOOKUP(A88,Results_classifier!A:A,1,0),0)=A88,1,0),IF(_xlfn.IFNA(VLOOKUP(A88,Operation_classifier!A:A,1,0),0)=A88,1,0),IF(_xlfn.IFNA(VLOOKUP(A88,Status_classifier!A:A,1,0),0)=A88,1,0))=FALSE,1,0)</f>
        <v>1</v>
      </c>
      <c r="J88">
        <f t="shared" si="13"/>
        <v>0</v>
      </c>
      <c r="K88">
        <f t="shared" si="14"/>
        <v>0</v>
      </c>
      <c r="L88">
        <f t="shared" si="15"/>
        <v>1</v>
      </c>
      <c r="M88">
        <f t="shared" si="16"/>
        <v>0</v>
      </c>
    </row>
    <row r="89" spans="1:13" x14ac:dyDescent="0.25">
      <c r="A89" t="s">
        <v>1113</v>
      </c>
      <c r="B89" t="str">
        <f>VLOOKUP(A89,'1st expert'!$A$1:$H$144,8,0)</f>
        <v>Conceptual</v>
      </c>
      <c r="C89" t="str">
        <f>VLOOKUP(A89,'2nd expert'!$A$1:$F$144,3,0)</f>
        <v>Properties</v>
      </c>
      <c r="D89" t="str">
        <f>VLOOKUP(A89,'3rd expert'!$A$1:$E$144,3,0)</f>
        <v>Status</v>
      </c>
      <c r="E89">
        <f t="shared" si="9"/>
        <v>1</v>
      </c>
      <c r="F89">
        <f t="shared" si="10"/>
        <v>0</v>
      </c>
      <c r="G89">
        <f t="shared" si="11"/>
        <v>0</v>
      </c>
      <c r="H89">
        <f t="shared" si="12"/>
        <v>0</v>
      </c>
      <c r="I89">
        <f>IF(OR(IF(_xlfn.IFNA(VLOOKUP(A89,Collection_classifier!A:A,1,0),0)=A89,1,0),IF(_xlfn.IFNA(VLOOKUP(A89,Property_classifier!A:A,1,0),0)=A89,1,0),IF(_xlfn.IFNA(VLOOKUP(A89,Results_classifier!A:A,1,0),0)=A89,1,0),IF(_xlfn.IFNA(VLOOKUP(A89,Operation_classifier!A:A,1,0),0)=A89,1,0),IF(_xlfn.IFNA(VLOOKUP(A89,Status_classifier!A:A,1,0),0)=A89,1,0))=FALSE,1,0)</f>
        <v>1</v>
      </c>
      <c r="J89">
        <f t="shared" si="13"/>
        <v>0</v>
      </c>
      <c r="K89">
        <f t="shared" si="14"/>
        <v>0</v>
      </c>
      <c r="L89">
        <f t="shared" si="15"/>
        <v>1</v>
      </c>
      <c r="M89">
        <f t="shared" si="16"/>
        <v>0</v>
      </c>
    </row>
    <row r="90" spans="1:13" x14ac:dyDescent="0.25">
      <c r="A90" t="s">
        <v>1114</v>
      </c>
      <c r="B90" t="str">
        <f>VLOOKUP(A90,'1st expert'!$A$1:$H$144,8,0)</f>
        <v>Conceptual</v>
      </c>
      <c r="C90" t="str">
        <f>VLOOKUP(A90,'2nd expert'!$A$1:$F$144,3,0)</f>
        <v>Properties</v>
      </c>
      <c r="D90" t="str">
        <f>VLOOKUP(A90,'3rd expert'!$A$1:$E$144,3,0)</f>
        <v>Properties</v>
      </c>
      <c r="E90">
        <f t="shared" si="9"/>
        <v>1</v>
      </c>
      <c r="F90">
        <f t="shared" si="10"/>
        <v>0</v>
      </c>
      <c r="G90">
        <f t="shared" si="11"/>
        <v>0</v>
      </c>
      <c r="H90">
        <f t="shared" si="12"/>
        <v>0</v>
      </c>
      <c r="I90">
        <f>IF(OR(IF(_xlfn.IFNA(VLOOKUP(A90,Collection_classifier!A:A,1,0),0)=A90,1,0),IF(_xlfn.IFNA(VLOOKUP(A90,Property_classifier!A:A,1,0),0)=A90,1,0),IF(_xlfn.IFNA(VLOOKUP(A90,Results_classifier!A:A,1,0),0)=A90,1,0),IF(_xlfn.IFNA(VLOOKUP(A90,Operation_classifier!A:A,1,0),0)=A90,1,0),IF(_xlfn.IFNA(VLOOKUP(A90,Status_classifier!A:A,1,0),0)=A90,1,0))=FALSE,1,0)</f>
        <v>0</v>
      </c>
      <c r="J90">
        <f t="shared" si="13"/>
        <v>0</v>
      </c>
      <c r="K90">
        <f t="shared" si="14"/>
        <v>1</v>
      </c>
      <c r="L90">
        <f t="shared" si="15"/>
        <v>0</v>
      </c>
      <c r="M90">
        <f t="shared" si="16"/>
        <v>0</v>
      </c>
    </row>
    <row r="91" spans="1:13" x14ac:dyDescent="0.25">
      <c r="A91" t="s">
        <v>1115</v>
      </c>
      <c r="B91" t="str">
        <f>VLOOKUP(A91,'1st expert'!$A$1:$H$144,8,0)</f>
        <v>Conceptual</v>
      </c>
      <c r="C91" t="str">
        <f>VLOOKUP(A91,'2nd expert'!$A$1:$F$144,3,0)</f>
        <v>Properties</v>
      </c>
      <c r="D91" t="str">
        <f>VLOOKUP(A91,'3rd expert'!$A$1:$E$144,3,0)</f>
        <v>Status; Array</v>
      </c>
      <c r="E91">
        <f t="shared" si="9"/>
        <v>1</v>
      </c>
      <c r="F91">
        <f t="shared" si="10"/>
        <v>0</v>
      </c>
      <c r="G91">
        <f t="shared" si="11"/>
        <v>0</v>
      </c>
      <c r="H91">
        <f t="shared" si="12"/>
        <v>0</v>
      </c>
      <c r="I91">
        <f>IF(OR(IF(_xlfn.IFNA(VLOOKUP(A91,Collection_classifier!A:A,1,0),0)=A91,1,0),IF(_xlfn.IFNA(VLOOKUP(A91,Property_classifier!A:A,1,0),0)=A91,1,0),IF(_xlfn.IFNA(VLOOKUP(A91,Results_classifier!A:A,1,0),0)=A91,1,0),IF(_xlfn.IFNA(VLOOKUP(A91,Operation_classifier!A:A,1,0),0)=A91,1,0),IF(_xlfn.IFNA(VLOOKUP(A91,Status_classifier!A:A,1,0),0)=A91,1,0))=FALSE,1,0)</f>
        <v>1</v>
      </c>
      <c r="J91">
        <f t="shared" si="13"/>
        <v>0</v>
      </c>
      <c r="K91">
        <f t="shared" si="14"/>
        <v>0</v>
      </c>
      <c r="L91">
        <f t="shared" si="15"/>
        <v>1</v>
      </c>
      <c r="M91">
        <f t="shared" si="16"/>
        <v>0</v>
      </c>
    </row>
    <row r="92" spans="1:13" x14ac:dyDescent="0.25">
      <c r="A92" t="s">
        <v>1116</v>
      </c>
      <c r="B92" t="str">
        <f>VLOOKUP(A92,'1st expert'!$A$1:$H$144,8,0)</f>
        <v>Conceptual</v>
      </c>
      <c r="C92" t="str">
        <f>VLOOKUP(A92,'2nd expert'!$A$1:$F$144,3,0)</f>
        <v>Status</v>
      </c>
      <c r="D92" t="str">
        <f>VLOOKUP(A92,'3rd expert'!$A$1:$E$144,3,0)</f>
        <v>Status; Array</v>
      </c>
      <c r="E92">
        <f t="shared" si="9"/>
        <v>1</v>
      </c>
      <c r="F92">
        <f t="shared" si="10"/>
        <v>0</v>
      </c>
      <c r="G92">
        <f t="shared" si="11"/>
        <v>0</v>
      </c>
      <c r="H92">
        <f t="shared" si="12"/>
        <v>0</v>
      </c>
      <c r="I92">
        <f>IF(OR(IF(_xlfn.IFNA(VLOOKUP(A92,Collection_classifier!A:A,1,0),0)=A92,1,0),IF(_xlfn.IFNA(VLOOKUP(A92,Property_classifier!A:A,1,0),0)=A92,1,0),IF(_xlfn.IFNA(VLOOKUP(A92,Results_classifier!A:A,1,0),0)=A92,1,0),IF(_xlfn.IFNA(VLOOKUP(A92,Operation_classifier!A:A,1,0),0)=A92,1,0),IF(_xlfn.IFNA(VLOOKUP(A92,Status_classifier!A:A,1,0),0)=A92,1,0))=FALSE,1,0)</f>
        <v>1</v>
      </c>
      <c r="J92">
        <f t="shared" si="13"/>
        <v>0</v>
      </c>
      <c r="K92">
        <f t="shared" si="14"/>
        <v>0</v>
      </c>
      <c r="L92">
        <f t="shared" si="15"/>
        <v>1</v>
      </c>
      <c r="M92">
        <f t="shared" si="16"/>
        <v>0</v>
      </c>
    </row>
    <row r="93" spans="1:13" x14ac:dyDescent="0.25">
      <c r="A93" t="s">
        <v>1117</v>
      </c>
      <c r="B93" t="str">
        <f>VLOOKUP(A93,'1st expert'!$A$1:$H$144,8,0)</f>
        <v>Conceptual</v>
      </c>
      <c r="C93" t="str">
        <f>VLOOKUP(A93,'2nd expert'!$A$1:$F$144,3,0)</f>
        <v>Conceptual</v>
      </c>
      <c r="D93" t="str">
        <f>VLOOKUP(A93,'3rd expert'!$A$1:$E$144,3,0)</f>
        <v>Conceptual</v>
      </c>
      <c r="E93">
        <f t="shared" si="9"/>
        <v>1</v>
      </c>
      <c r="F93">
        <f t="shared" si="10"/>
        <v>1</v>
      </c>
      <c r="G93">
        <f t="shared" si="11"/>
        <v>1</v>
      </c>
      <c r="H93">
        <f t="shared" si="12"/>
        <v>1</v>
      </c>
      <c r="I93">
        <f>IF(OR(IF(_xlfn.IFNA(VLOOKUP(A93,Collection_classifier!A:A,1,0),0)=A93,1,0),IF(_xlfn.IFNA(VLOOKUP(A93,Property_classifier!A:A,1,0),0)=A93,1,0),IF(_xlfn.IFNA(VLOOKUP(A93,Results_classifier!A:A,1,0),0)=A93,1,0),IF(_xlfn.IFNA(VLOOKUP(A93,Operation_classifier!A:A,1,0),0)=A93,1,0),IF(_xlfn.IFNA(VLOOKUP(A93,Status_classifier!A:A,1,0),0)=A93,1,0))=FALSE,1,0)</f>
        <v>1</v>
      </c>
      <c r="J93">
        <f t="shared" si="13"/>
        <v>1</v>
      </c>
      <c r="K93">
        <f t="shared" si="14"/>
        <v>0</v>
      </c>
      <c r="L93">
        <f t="shared" si="15"/>
        <v>0</v>
      </c>
      <c r="M93">
        <f t="shared" si="16"/>
        <v>0</v>
      </c>
    </row>
    <row r="94" spans="1:13" x14ac:dyDescent="0.25">
      <c r="A94" t="s">
        <v>1118</v>
      </c>
      <c r="B94" t="str">
        <f>VLOOKUP(A94,'1st expert'!$A$1:$H$144,8,0)</f>
        <v>Conceptual</v>
      </c>
      <c r="C94" t="str">
        <f>VLOOKUP(A94,'2nd expert'!$A$1:$F$144,3,0)</f>
        <v>Properties</v>
      </c>
      <c r="D94" t="str">
        <f>VLOOKUP(A94,'3rd expert'!$A$1:$E$144,3,0)</f>
        <v>Properties</v>
      </c>
      <c r="E94">
        <f t="shared" si="9"/>
        <v>1</v>
      </c>
      <c r="F94">
        <f t="shared" si="10"/>
        <v>0</v>
      </c>
      <c r="G94">
        <f t="shared" si="11"/>
        <v>0</v>
      </c>
      <c r="H94">
        <f t="shared" si="12"/>
        <v>0</v>
      </c>
      <c r="I94">
        <f>IF(OR(IF(_xlfn.IFNA(VLOOKUP(A94,Collection_classifier!A:A,1,0),0)=A94,1,0),IF(_xlfn.IFNA(VLOOKUP(A94,Property_classifier!A:A,1,0),0)=A94,1,0),IF(_xlfn.IFNA(VLOOKUP(A94,Results_classifier!A:A,1,0),0)=A94,1,0),IF(_xlfn.IFNA(VLOOKUP(A94,Operation_classifier!A:A,1,0),0)=A94,1,0),IF(_xlfn.IFNA(VLOOKUP(A94,Status_classifier!A:A,1,0),0)=A94,1,0))=FALSE,1,0)</f>
        <v>1</v>
      </c>
      <c r="J94">
        <f t="shared" si="13"/>
        <v>0</v>
      </c>
      <c r="K94">
        <f t="shared" si="14"/>
        <v>0</v>
      </c>
      <c r="L94">
        <f t="shared" si="15"/>
        <v>1</v>
      </c>
      <c r="M94">
        <f t="shared" si="16"/>
        <v>0</v>
      </c>
    </row>
    <row r="95" spans="1:13" x14ac:dyDescent="0.25">
      <c r="A95" t="s">
        <v>1119</v>
      </c>
      <c r="B95" t="str">
        <f>VLOOKUP(A95,'1st expert'!$A$1:$H$144,8,0)</f>
        <v>Conceptual</v>
      </c>
      <c r="C95" t="str">
        <f>VLOOKUP(A95,'2nd expert'!$A$1:$F$144,3,0)</f>
        <v>Status</v>
      </c>
      <c r="D95" t="str">
        <f>VLOOKUP(A95,'3rd expert'!$A$1:$E$144,3,0)</f>
        <v>Results</v>
      </c>
      <c r="E95">
        <f t="shared" si="9"/>
        <v>1</v>
      </c>
      <c r="F95">
        <f t="shared" si="10"/>
        <v>0</v>
      </c>
      <c r="G95">
        <f t="shared" si="11"/>
        <v>0</v>
      </c>
      <c r="H95">
        <f t="shared" si="12"/>
        <v>0</v>
      </c>
      <c r="I95">
        <f>IF(OR(IF(_xlfn.IFNA(VLOOKUP(A95,Collection_classifier!A:A,1,0),0)=A95,1,0),IF(_xlfn.IFNA(VLOOKUP(A95,Property_classifier!A:A,1,0),0)=A95,1,0),IF(_xlfn.IFNA(VLOOKUP(A95,Results_classifier!A:A,1,0),0)=A95,1,0),IF(_xlfn.IFNA(VLOOKUP(A95,Operation_classifier!A:A,1,0),0)=A95,1,0),IF(_xlfn.IFNA(VLOOKUP(A95,Status_classifier!A:A,1,0),0)=A95,1,0))=FALSE,1,0)</f>
        <v>1</v>
      </c>
      <c r="J95">
        <f t="shared" si="13"/>
        <v>0</v>
      </c>
      <c r="K95">
        <f t="shared" si="14"/>
        <v>0</v>
      </c>
      <c r="L95">
        <f t="shared" si="15"/>
        <v>1</v>
      </c>
      <c r="M95">
        <f t="shared" si="16"/>
        <v>0</v>
      </c>
    </row>
    <row r="96" spans="1:13" x14ac:dyDescent="0.25">
      <c r="A96" t="s">
        <v>1118</v>
      </c>
      <c r="B96" t="str">
        <f>VLOOKUP(A96,'1st expert'!$A$1:$H$144,8,0)</f>
        <v>Conceptual</v>
      </c>
      <c r="C96" t="str">
        <f>VLOOKUP(A96,'2nd expert'!$A$1:$F$144,3,0)</f>
        <v>Properties</v>
      </c>
      <c r="D96" t="str">
        <f>VLOOKUP(A96,'3rd expert'!$A$1:$E$144,3,0)</f>
        <v>Properties</v>
      </c>
      <c r="E96">
        <f t="shared" si="9"/>
        <v>1</v>
      </c>
      <c r="F96">
        <f t="shared" si="10"/>
        <v>0</v>
      </c>
      <c r="G96">
        <f t="shared" si="11"/>
        <v>0</v>
      </c>
      <c r="H96">
        <f t="shared" si="12"/>
        <v>0</v>
      </c>
      <c r="I96">
        <f>IF(OR(IF(_xlfn.IFNA(VLOOKUP(A96,Collection_classifier!A:A,1,0),0)=A96,1,0),IF(_xlfn.IFNA(VLOOKUP(A96,Property_classifier!A:A,1,0),0)=A96,1,0),IF(_xlfn.IFNA(VLOOKUP(A96,Results_classifier!A:A,1,0),0)=A96,1,0),IF(_xlfn.IFNA(VLOOKUP(A96,Operation_classifier!A:A,1,0),0)=A96,1,0),IF(_xlfn.IFNA(VLOOKUP(A96,Status_classifier!A:A,1,0),0)=A96,1,0))=FALSE,1,0)</f>
        <v>1</v>
      </c>
      <c r="J96">
        <f t="shared" si="13"/>
        <v>0</v>
      </c>
      <c r="K96">
        <f t="shared" si="14"/>
        <v>0</v>
      </c>
      <c r="L96">
        <f t="shared" si="15"/>
        <v>1</v>
      </c>
      <c r="M96">
        <f t="shared" si="16"/>
        <v>0</v>
      </c>
    </row>
    <row r="97" spans="1:13" x14ac:dyDescent="0.25">
      <c r="A97" t="s">
        <v>1113</v>
      </c>
      <c r="B97" t="str">
        <f>VLOOKUP(A97,'1st expert'!$A$1:$H$144,8,0)</f>
        <v>Conceptual</v>
      </c>
      <c r="C97" t="str">
        <f>VLOOKUP(A97,'2nd expert'!$A$1:$F$144,3,0)</f>
        <v>Properties</v>
      </c>
      <c r="D97" t="str">
        <f>VLOOKUP(A97,'3rd expert'!$A$1:$E$144,3,0)</f>
        <v>Status</v>
      </c>
      <c r="E97">
        <f t="shared" si="9"/>
        <v>1</v>
      </c>
      <c r="F97">
        <f t="shared" si="10"/>
        <v>0</v>
      </c>
      <c r="G97">
        <f t="shared" si="11"/>
        <v>0</v>
      </c>
      <c r="H97">
        <f t="shared" si="12"/>
        <v>0</v>
      </c>
      <c r="I97">
        <f>IF(OR(IF(_xlfn.IFNA(VLOOKUP(A97,Collection_classifier!A:A,1,0),0)=A97,1,0),IF(_xlfn.IFNA(VLOOKUP(A97,Property_classifier!A:A,1,0),0)=A97,1,0),IF(_xlfn.IFNA(VLOOKUP(A97,Results_classifier!A:A,1,0),0)=A97,1,0),IF(_xlfn.IFNA(VLOOKUP(A97,Operation_classifier!A:A,1,0),0)=A97,1,0),IF(_xlfn.IFNA(VLOOKUP(A97,Status_classifier!A:A,1,0),0)=A97,1,0))=FALSE,1,0)</f>
        <v>1</v>
      </c>
      <c r="J97">
        <f t="shared" si="13"/>
        <v>0</v>
      </c>
      <c r="K97">
        <f t="shared" si="14"/>
        <v>0</v>
      </c>
      <c r="L97">
        <f t="shared" si="15"/>
        <v>1</v>
      </c>
      <c r="M97">
        <f t="shared" si="16"/>
        <v>0</v>
      </c>
    </row>
    <row r="98" spans="1:13" x14ac:dyDescent="0.25">
      <c r="A98" t="s">
        <v>1120</v>
      </c>
      <c r="B98" t="str">
        <f>VLOOKUP(A98,'1st expert'!$A$1:$H$144,8,0)</f>
        <v>Conceptual</v>
      </c>
      <c r="C98" t="str">
        <f>VLOOKUP(A98,'2nd expert'!$A$1:$F$144,3,0)</f>
        <v>Properties</v>
      </c>
      <c r="D98" t="str">
        <f>VLOOKUP(A98,'3rd expert'!$A$1:$E$144,3,0)</f>
        <v>Properties</v>
      </c>
      <c r="E98">
        <f t="shared" si="9"/>
        <v>1</v>
      </c>
      <c r="F98">
        <f t="shared" si="10"/>
        <v>0</v>
      </c>
      <c r="G98">
        <f t="shared" si="11"/>
        <v>0</v>
      </c>
      <c r="H98">
        <f t="shared" si="12"/>
        <v>0</v>
      </c>
      <c r="I98">
        <f>IF(OR(IF(_xlfn.IFNA(VLOOKUP(A98,Collection_classifier!A:A,1,0),0)=A98,1,0),IF(_xlfn.IFNA(VLOOKUP(A98,Property_classifier!A:A,1,0),0)=A98,1,0),IF(_xlfn.IFNA(VLOOKUP(A98,Results_classifier!A:A,1,0),0)=A98,1,0),IF(_xlfn.IFNA(VLOOKUP(A98,Operation_classifier!A:A,1,0),0)=A98,1,0),IF(_xlfn.IFNA(VLOOKUP(A98,Status_classifier!A:A,1,0),0)=A98,1,0))=FALSE,1,0)</f>
        <v>1</v>
      </c>
      <c r="J98">
        <f t="shared" si="13"/>
        <v>0</v>
      </c>
      <c r="K98">
        <f t="shared" si="14"/>
        <v>0</v>
      </c>
      <c r="L98">
        <f t="shared" si="15"/>
        <v>1</v>
      </c>
      <c r="M98">
        <f t="shared" si="16"/>
        <v>0</v>
      </c>
    </row>
    <row r="99" spans="1:13" x14ac:dyDescent="0.25">
      <c r="A99" t="s">
        <v>1121</v>
      </c>
      <c r="B99" t="str">
        <f>VLOOKUP(A99,'1st expert'!$A$1:$H$144,8,0)</f>
        <v>Conceptual</v>
      </c>
      <c r="C99" t="str">
        <f>VLOOKUP(A99,'2nd expert'!$A$1:$F$144,3,0)</f>
        <v>Status</v>
      </c>
      <c r="D99" t="str">
        <f>VLOOKUP(A99,'3rd expert'!$A$1:$E$144,3,0)</f>
        <v>Status</v>
      </c>
      <c r="E99">
        <f t="shared" si="9"/>
        <v>1</v>
      </c>
      <c r="F99">
        <f t="shared" si="10"/>
        <v>0</v>
      </c>
      <c r="G99">
        <f t="shared" si="11"/>
        <v>0</v>
      </c>
      <c r="H99">
        <f t="shared" si="12"/>
        <v>0</v>
      </c>
      <c r="I99">
        <f>IF(OR(IF(_xlfn.IFNA(VLOOKUP(A99,Collection_classifier!A:A,1,0),0)=A99,1,0),IF(_xlfn.IFNA(VLOOKUP(A99,Property_classifier!A:A,1,0),0)=A99,1,0),IF(_xlfn.IFNA(VLOOKUP(A99,Results_classifier!A:A,1,0),0)=A99,1,0),IF(_xlfn.IFNA(VLOOKUP(A99,Operation_classifier!A:A,1,0),0)=A99,1,0),IF(_xlfn.IFNA(VLOOKUP(A99,Status_classifier!A:A,1,0),0)=A99,1,0))=FALSE,1,0)</f>
        <v>1</v>
      </c>
      <c r="J99">
        <f t="shared" si="13"/>
        <v>0</v>
      </c>
      <c r="K99">
        <f t="shared" si="14"/>
        <v>0</v>
      </c>
      <c r="L99">
        <f t="shared" si="15"/>
        <v>1</v>
      </c>
      <c r="M99">
        <f t="shared" si="16"/>
        <v>0</v>
      </c>
    </row>
    <row r="100" spans="1:13" x14ac:dyDescent="0.25">
      <c r="A100" t="s">
        <v>1122</v>
      </c>
      <c r="B100" t="str">
        <f>VLOOKUP(A100,'1st expert'!$A$1:$H$144,8,0)</f>
        <v>Conceptual</v>
      </c>
      <c r="C100" t="str">
        <f>VLOOKUP(A100,'2nd expert'!$A$1:$F$144,3,0)</f>
        <v>Status</v>
      </c>
      <c r="D100" t="str">
        <f>VLOOKUP(A100,'3rd expert'!$A$1:$E$144,3,0)</f>
        <v>Status</v>
      </c>
      <c r="E100">
        <f t="shared" si="9"/>
        <v>1</v>
      </c>
      <c r="F100">
        <f t="shared" si="10"/>
        <v>0</v>
      </c>
      <c r="G100">
        <f t="shared" si="11"/>
        <v>0</v>
      </c>
      <c r="H100">
        <f t="shared" si="12"/>
        <v>0</v>
      </c>
      <c r="I100">
        <f>IF(OR(IF(_xlfn.IFNA(VLOOKUP(A100,Collection_classifier!A:A,1,0),0)=A100,1,0),IF(_xlfn.IFNA(VLOOKUP(A100,Property_classifier!A:A,1,0),0)=A100,1,0),IF(_xlfn.IFNA(VLOOKUP(A100,Results_classifier!A:A,1,0),0)=A100,1,0),IF(_xlfn.IFNA(VLOOKUP(A100,Operation_classifier!A:A,1,0),0)=A100,1,0),IF(_xlfn.IFNA(VLOOKUP(A100,Status_classifier!A:A,1,0),0)=A100,1,0))=FALSE,1,0)</f>
        <v>1</v>
      </c>
      <c r="J100">
        <f t="shared" si="13"/>
        <v>0</v>
      </c>
      <c r="K100">
        <f t="shared" si="14"/>
        <v>0</v>
      </c>
      <c r="L100">
        <f t="shared" si="15"/>
        <v>1</v>
      </c>
      <c r="M100">
        <f t="shared" si="16"/>
        <v>0</v>
      </c>
    </row>
    <row r="101" spans="1:13" x14ac:dyDescent="0.25">
      <c r="A101" t="s">
        <v>1123</v>
      </c>
      <c r="B101" t="str">
        <f>VLOOKUP(A101,'1st expert'!$A$1:$H$144,8,0)</f>
        <v>Conceptual</v>
      </c>
      <c r="C101" t="str">
        <f>VLOOKUP(A101,'2nd expert'!$A$1:$F$144,3,0)</f>
        <v>Conceptual</v>
      </c>
      <c r="D101" t="str">
        <f>VLOOKUP(A101,'3rd expert'!$A$1:$E$144,3,0)</f>
        <v>Conceptual</v>
      </c>
      <c r="E101">
        <f t="shared" si="9"/>
        <v>1</v>
      </c>
      <c r="F101">
        <f t="shared" si="10"/>
        <v>1</v>
      </c>
      <c r="G101">
        <f t="shared" si="11"/>
        <v>1</v>
      </c>
      <c r="H101">
        <f t="shared" si="12"/>
        <v>1</v>
      </c>
      <c r="I101">
        <f>IF(OR(IF(_xlfn.IFNA(VLOOKUP(A101,Collection_classifier!A:A,1,0),0)=A101,1,0),IF(_xlfn.IFNA(VLOOKUP(A101,Property_classifier!A:A,1,0),0)=A101,1,0),IF(_xlfn.IFNA(VLOOKUP(A101,Results_classifier!A:A,1,0),0)=A101,1,0),IF(_xlfn.IFNA(VLOOKUP(A101,Operation_classifier!A:A,1,0),0)=A101,1,0),IF(_xlfn.IFNA(VLOOKUP(A101,Status_classifier!A:A,1,0),0)=A101,1,0))=FALSE,1,0)</f>
        <v>1</v>
      </c>
      <c r="J101">
        <f t="shared" si="13"/>
        <v>1</v>
      </c>
      <c r="K101">
        <f t="shared" si="14"/>
        <v>0</v>
      </c>
      <c r="L101">
        <f t="shared" si="15"/>
        <v>0</v>
      </c>
      <c r="M101">
        <f t="shared" si="16"/>
        <v>0</v>
      </c>
    </row>
    <row r="102" spans="1:13" x14ac:dyDescent="0.25">
      <c r="A102" t="s">
        <v>1124</v>
      </c>
      <c r="B102" t="str">
        <f>VLOOKUP(A102,'1st expert'!$A$1:$H$144,8,0)</f>
        <v>Properties</v>
      </c>
      <c r="C102" t="str">
        <f>VLOOKUP(A102,'2nd expert'!$A$1:$F$144,3,0)</f>
        <v>Properties</v>
      </c>
      <c r="D102" t="str">
        <f>VLOOKUP(A102,'3rd expert'!$A$1:$E$144,3,0)</f>
        <v>Array; Status</v>
      </c>
      <c r="E102">
        <f t="shared" si="9"/>
        <v>0</v>
      </c>
      <c r="F102">
        <f t="shared" si="10"/>
        <v>0</v>
      </c>
      <c r="G102">
        <f t="shared" si="11"/>
        <v>0</v>
      </c>
      <c r="H102">
        <f t="shared" si="12"/>
        <v>0</v>
      </c>
      <c r="I102">
        <f>IF(OR(IF(_xlfn.IFNA(VLOOKUP(A102,Collection_classifier!A:A,1,0),0)=A102,1,0),IF(_xlfn.IFNA(VLOOKUP(A102,Property_classifier!A:A,1,0),0)=A102,1,0),IF(_xlfn.IFNA(VLOOKUP(A102,Results_classifier!A:A,1,0),0)=A102,1,0),IF(_xlfn.IFNA(VLOOKUP(A102,Operation_classifier!A:A,1,0),0)=A102,1,0),IF(_xlfn.IFNA(VLOOKUP(A102,Status_classifier!A:A,1,0),0)=A102,1,0))=FALSE,1,0)</f>
        <v>0</v>
      </c>
      <c r="J102">
        <f t="shared" si="13"/>
        <v>0</v>
      </c>
      <c r="K102">
        <f t="shared" si="14"/>
        <v>1</v>
      </c>
      <c r="L102">
        <f t="shared" si="15"/>
        <v>0</v>
      </c>
      <c r="M102">
        <f t="shared" si="16"/>
        <v>0</v>
      </c>
    </row>
    <row r="103" spans="1:13" x14ac:dyDescent="0.25">
      <c r="A103" t="s">
        <v>1125</v>
      </c>
      <c r="B103" t="str">
        <f>VLOOKUP(A103,'1st expert'!$A$1:$H$144,8,0)</f>
        <v>Properties</v>
      </c>
      <c r="C103" t="str">
        <f>VLOOKUP(A103,'2nd expert'!$A$1:$F$144,3,0)</f>
        <v>Operation;Properties</v>
      </c>
      <c r="D103" t="str">
        <f>VLOOKUP(A103,'3rd expert'!$A$1:$E$144,3,0)</f>
        <v>Array; Status</v>
      </c>
      <c r="E103">
        <f t="shared" si="9"/>
        <v>0</v>
      </c>
      <c r="F103">
        <f t="shared" si="10"/>
        <v>0</v>
      </c>
      <c r="G103">
        <f t="shared" si="11"/>
        <v>0</v>
      </c>
      <c r="H103">
        <f t="shared" si="12"/>
        <v>0</v>
      </c>
      <c r="I103">
        <f>IF(OR(IF(_xlfn.IFNA(VLOOKUP(A103,Collection_classifier!A:A,1,0),0)=A103,1,0),IF(_xlfn.IFNA(VLOOKUP(A103,Property_classifier!A:A,1,0),0)=A103,1,0),IF(_xlfn.IFNA(VLOOKUP(A103,Results_classifier!A:A,1,0),0)=A103,1,0),IF(_xlfn.IFNA(VLOOKUP(A103,Operation_classifier!A:A,1,0),0)=A103,1,0),IF(_xlfn.IFNA(VLOOKUP(A103,Status_classifier!A:A,1,0),0)=A103,1,0))=FALSE,1,0)</f>
        <v>0</v>
      </c>
      <c r="J103">
        <f t="shared" si="13"/>
        <v>0</v>
      </c>
      <c r="K103">
        <f t="shared" si="14"/>
        <v>1</v>
      </c>
      <c r="L103">
        <f t="shared" si="15"/>
        <v>0</v>
      </c>
      <c r="M103">
        <f t="shared" si="16"/>
        <v>0</v>
      </c>
    </row>
    <row r="104" spans="1:13" x14ac:dyDescent="0.25">
      <c r="A104" t="s">
        <v>1126</v>
      </c>
      <c r="B104" t="str">
        <f>VLOOKUP(A104,'1st expert'!$A$1:$H$144,8,0)</f>
        <v>Properties</v>
      </c>
      <c r="C104" t="str">
        <f>VLOOKUP(A104,'2nd expert'!$A$1:$F$144,3,0)</f>
        <v>Properties</v>
      </c>
      <c r="D104" t="str">
        <f>VLOOKUP(A104,'3rd expert'!$A$1:$E$144,3,0)</f>
        <v>Array; Status</v>
      </c>
      <c r="E104">
        <f t="shared" si="9"/>
        <v>0</v>
      </c>
      <c r="F104">
        <f t="shared" si="10"/>
        <v>0</v>
      </c>
      <c r="G104">
        <f t="shared" si="11"/>
        <v>0</v>
      </c>
      <c r="H104">
        <f t="shared" si="12"/>
        <v>0</v>
      </c>
      <c r="I104">
        <f>IF(OR(IF(_xlfn.IFNA(VLOOKUP(A104,Collection_classifier!A:A,1,0),0)=A104,1,0),IF(_xlfn.IFNA(VLOOKUP(A104,Property_classifier!A:A,1,0),0)=A104,1,0),IF(_xlfn.IFNA(VLOOKUP(A104,Results_classifier!A:A,1,0),0)=A104,1,0),IF(_xlfn.IFNA(VLOOKUP(A104,Operation_classifier!A:A,1,0),0)=A104,1,0),IF(_xlfn.IFNA(VLOOKUP(A104,Status_classifier!A:A,1,0),0)=A104,1,0))=FALSE,1,0)</f>
        <v>0</v>
      </c>
      <c r="J104">
        <f t="shared" si="13"/>
        <v>0</v>
      </c>
      <c r="K104">
        <f t="shared" si="14"/>
        <v>1</v>
      </c>
      <c r="L104">
        <f t="shared" si="15"/>
        <v>0</v>
      </c>
      <c r="M104">
        <f t="shared" si="16"/>
        <v>0</v>
      </c>
    </row>
    <row r="105" spans="1:13" x14ac:dyDescent="0.25">
      <c r="A105" t="s">
        <v>1121</v>
      </c>
      <c r="B105" t="str">
        <f>VLOOKUP(A105,'1st expert'!$A$1:$H$144,8,0)</f>
        <v>Conceptual</v>
      </c>
      <c r="C105" t="str">
        <f>VLOOKUP(A105,'2nd expert'!$A$1:$F$144,3,0)</f>
        <v>Status</v>
      </c>
      <c r="D105" t="str">
        <f>VLOOKUP(A105,'3rd expert'!$A$1:$E$144,3,0)</f>
        <v>Status</v>
      </c>
      <c r="E105">
        <f t="shared" si="9"/>
        <v>1</v>
      </c>
      <c r="F105">
        <f t="shared" si="10"/>
        <v>0</v>
      </c>
      <c r="G105">
        <f t="shared" si="11"/>
        <v>0</v>
      </c>
      <c r="H105">
        <f t="shared" si="12"/>
        <v>0</v>
      </c>
      <c r="I105">
        <f>IF(OR(IF(_xlfn.IFNA(VLOOKUP(A105,Collection_classifier!A:A,1,0),0)=A105,1,0),IF(_xlfn.IFNA(VLOOKUP(A105,Property_classifier!A:A,1,0),0)=A105,1,0),IF(_xlfn.IFNA(VLOOKUP(A105,Results_classifier!A:A,1,0),0)=A105,1,0),IF(_xlfn.IFNA(VLOOKUP(A105,Operation_classifier!A:A,1,0),0)=A105,1,0),IF(_xlfn.IFNA(VLOOKUP(A105,Status_classifier!A:A,1,0),0)=A105,1,0))=FALSE,1,0)</f>
        <v>1</v>
      </c>
      <c r="J105">
        <f t="shared" si="13"/>
        <v>0</v>
      </c>
      <c r="K105">
        <f t="shared" si="14"/>
        <v>0</v>
      </c>
      <c r="L105">
        <f t="shared" si="15"/>
        <v>1</v>
      </c>
      <c r="M105">
        <f t="shared" si="16"/>
        <v>0</v>
      </c>
    </row>
    <row r="106" spans="1:13" x14ac:dyDescent="0.25">
      <c r="A106" t="s">
        <v>1127</v>
      </c>
      <c r="B106" t="str">
        <f>VLOOKUP(A106,'1st expert'!$A$1:$H$144,8,0)</f>
        <v>Conceptual</v>
      </c>
      <c r="C106" t="str">
        <f>VLOOKUP(A106,'2nd expert'!$A$1:$F$144,3,0)</f>
        <v>Operation;Properties</v>
      </c>
      <c r="D106" t="str">
        <f>VLOOKUP(A106,'3rd expert'!$A$1:$E$144,3,0)</f>
        <v>Conceptual</v>
      </c>
      <c r="E106">
        <f t="shared" si="9"/>
        <v>1</v>
      </c>
      <c r="F106">
        <f t="shared" si="10"/>
        <v>0</v>
      </c>
      <c r="G106">
        <f t="shared" si="11"/>
        <v>1</v>
      </c>
      <c r="H106">
        <f t="shared" si="12"/>
        <v>1</v>
      </c>
      <c r="I106">
        <f>IF(OR(IF(_xlfn.IFNA(VLOOKUP(A106,Collection_classifier!A:A,1,0),0)=A106,1,0),IF(_xlfn.IFNA(VLOOKUP(A106,Property_classifier!A:A,1,0),0)=A106,1,0),IF(_xlfn.IFNA(VLOOKUP(A106,Results_classifier!A:A,1,0),0)=A106,1,0),IF(_xlfn.IFNA(VLOOKUP(A106,Operation_classifier!A:A,1,0),0)=A106,1,0),IF(_xlfn.IFNA(VLOOKUP(A106,Status_classifier!A:A,1,0),0)=A106,1,0))=FALSE,1,0)</f>
        <v>1</v>
      </c>
      <c r="J106">
        <f t="shared" si="13"/>
        <v>1</v>
      </c>
      <c r="K106">
        <f t="shared" si="14"/>
        <v>0</v>
      </c>
      <c r="L106">
        <f t="shared" si="15"/>
        <v>0</v>
      </c>
      <c r="M106">
        <f t="shared" si="16"/>
        <v>0</v>
      </c>
    </row>
    <row r="107" spans="1:13" x14ac:dyDescent="0.25">
      <c r="A107" t="s">
        <v>1128</v>
      </c>
      <c r="B107" t="str">
        <f>VLOOKUP(A107,'1st expert'!$A$1:$H$144,8,0)</f>
        <v>Conceptual</v>
      </c>
      <c r="C107" t="str">
        <f>VLOOKUP(A107,'2nd expert'!$A$1:$F$144,3,0)</f>
        <v>Properties</v>
      </c>
      <c r="D107" t="str">
        <f>VLOOKUP(A107,'3rd expert'!$A$1:$E$144,3,0)</f>
        <v>Conceptual</v>
      </c>
      <c r="E107">
        <f t="shared" si="9"/>
        <v>1</v>
      </c>
      <c r="F107">
        <f t="shared" si="10"/>
        <v>0</v>
      </c>
      <c r="G107">
        <f t="shared" si="11"/>
        <v>1</v>
      </c>
      <c r="H107">
        <f t="shared" si="12"/>
        <v>1</v>
      </c>
      <c r="I107">
        <f>IF(OR(IF(_xlfn.IFNA(VLOOKUP(A107,Collection_classifier!A:A,1,0),0)=A107,1,0),IF(_xlfn.IFNA(VLOOKUP(A107,Property_classifier!A:A,1,0),0)=A107,1,0),IF(_xlfn.IFNA(VLOOKUP(A107,Results_classifier!A:A,1,0),0)=A107,1,0),IF(_xlfn.IFNA(VLOOKUP(A107,Operation_classifier!A:A,1,0),0)=A107,1,0),IF(_xlfn.IFNA(VLOOKUP(A107,Status_classifier!A:A,1,0),0)=A107,1,0))=FALSE,1,0)</f>
        <v>1</v>
      </c>
      <c r="J107">
        <f t="shared" si="13"/>
        <v>1</v>
      </c>
      <c r="K107">
        <f t="shared" si="14"/>
        <v>0</v>
      </c>
      <c r="L107">
        <f t="shared" si="15"/>
        <v>0</v>
      </c>
      <c r="M107">
        <f t="shared" si="16"/>
        <v>0</v>
      </c>
    </row>
    <row r="108" spans="1:13" x14ac:dyDescent="0.25">
      <c r="A108" t="s">
        <v>1129</v>
      </c>
      <c r="B108" t="str">
        <f>VLOOKUP(A108,'1st expert'!$A$1:$H$144,8,0)</f>
        <v>Conceptual</v>
      </c>
      <c r="C108" t="str">
        <f>VLOOKUP(A108,'2nd expert'!$A$1:$F$144,3,0)</f>
        <v>Conceptual</v>
      </c>
      <c r="D108" t="str">
        <f>VLOOKUP(A108,'3rd expert'!$A$1:$E$144,3,0)</f>
        <v>Conceptual</v>
      </c>
      <c r="E108">
        <f t="shared" si="9"/>
        <v>1</v>
      </c>
      <c r="F108">
        <f t="shared" si="10"/>
        <v>1</v>
      </c>
      <c r="G108">
        <f t="shared" si="11"/>
        <v>1</v>
      </c>
      <c r="H108">
        <f t="shared" si="12"/>
        <v>1</v>
      </c>
      <c r="I108">
        <f>IF(OR(IF(_xlfn.IFNA(VLOOKUP(A108,Collection_classifier!A:A,1,0),0)=A108,1,0),IF(_xlfn.IFNA(VLOOKUP(A108,Property_classifier!A:A,1,0),0)=A108,1,0),IF(_xlfn.IFNA(VLOOKUP(A108,Results_classifier!A:A,1,0),0)=A108,1,0),IF(_xlfn.IFNA(VLOOKUP(A108,Operation_classifier!A:A,1,0),0)=A108,1,0),IF(_xlfn.IFNA(VLOOKUP(A108,Status_classifier!A:A,1,0),0)=A108,1,0))=FALSE,1,0)</f>
        <v>1</v>
      </c>
      <c r="J108">
        <f t="shared" si="13"/>
        <v>1</v>
      </c>
      <c r="K108">
        <f t="shared" si="14"/>
        <v>0</v>
      </c>
      <c r="L108">
        <f t="shared" si="15"/>
        <v>0</v>
      </c>
      <c r="M108">
        <f t="shared" si="16"/>
        <v>0</v>
      </c>
    </row>
    <row r="109" spans="1:13" x14ac:dyDescent="0.25">
      <c r="A109" t="s">
        <v>1130</v>
      </c>
      <c r="B109" t="str">
        <f>VLOOKUP(A109,'1st expert'!$A$1:$H$144,8,0)</f>
        <v>Array</v>
      </c>
      <c r="C109" t="str">
        <f>VLOOKUP(A109,'2nd expert'!$A$1:$F$144,3,0)</f>
        <v>Array;Properties</v>
      </c>
      <c r="D109" t="str">
        <f>VLOOKUP(A109,'3rd expert'!$A$1:$E$144,3,0)</f>
        <v>Array</v>
      </c>
      <c r="E109">
        <f t="shared" si="9"/>
        <v>0</v>
      </c>
      <c r="F109">
        <f t="shared" si="10"/>
        <v>0</v>
      </c>
      <c r="G109">
        <f t="shared" si="11"/>
        <v>0</v>
      </c>
      <c r="H109">
        <f t="shared" si="12"/>
        <v>0</v>
      </c>
      <c r="I109">
        <f>IF(OR(IF(_xlfn.IFNA(VLOOKUP(A109,Collection_classifier!A:A,1,0),0)=A109,1,0),IF(_xlfn.IFNA(VLOOKUP(A109,Property_classifier!A:A,1,0),0)=A109,1,0),IF(_xlfn.IFNA(VLOOKUP(A109,Results_classifier!A:A,1,0),0)=A109,1,0),IF(_xlfn.IFNA(VLOOKUP(A109,Operation_classifier!A:A,1,0),0)=A109,1,0),IF(_xlfn.IFNA(VLOOKUP(A109,Status_classifier!A:A,1,0),0)=A109,1,0))=FALSE,1,0)</f>
        <v>1</v>
      </c>
      <c r="J109">
        <f t="shared" si="13"/>
        <v>0</v>
      </c>
      <c r="K109">
        <f t="shared" si="14"/>
        <v>0</v>
      </c>
      <c r="L109">
        <f t="shared" si="15"/>
        <v>1</v>
      </c>
      <c r="M109">
        <f t="shared" si="16"/>
        <v>0</v>
      </c>
    </row>
    <row r="110" spans="1:13" x14ac:dyDescent="0.25">
      <c r="A110" t="s">
        <v>1131</v>
      </c>
      <c r="B110" t="str">
        <f>VLOOKUP(A110,'1st expert'!$A$1:$H$144,8,0)</f>
        <v>Conceptual</v>
      </c>
      <c r="C110" t="str">
        <f>VLOOKUP(A110,'2nd expert'!$A$1:$F$144,3,0)</f>
        <v>Properties</v>
      </c>
      <c r="D110" t="str">
        <f>VLOOKUP(A110,'3rd expert'!$A$1:$E$144,3,0)</f>
        <v>Conceptual</v>
      </c>
      <c r="E110">
        <f t="shared" si="9"/>
        <v>1</v>
      </c>
      <c r="F110">
        <f t="shared" si="10"/>
        <v>0</v>
      </c>
      <c r="G110">
        <f t="shared" si="11"/>
        <v>1</v>
      </c>
      <c r="H110">
        <f t="shared" si="12"/>
        <v>1</v>
      </c>
      <c r="I110">
        <f>IF(OR(IF(_xlfn.IFNA(VLOOKUP(A110,Collection_classifier!A:A,1,0),0)=A110,1,0),IF(_xlfn.IFNA(VLOOKUP(A110,Property_classifier!A:A,1,0),0)=A110,1,0),IF(_xlfn.IFNA(VLOOKUP(A110,Results_classifier!A:A,1,0),0)=A110,1,0),IF(_xlfn.IFNA(VLOOKUP(A110,Operation_classifier!A:A,1,0),0)=A110,1,0),IF(_xlfn.IFNA(VLOOKUP(A110,Status_classifier!A:A,1,0),0)=A110,1,0))=FALSE,1,0)</f>
        <v>1</v>
      </c>
      <c r="J110">
        <f t="shared" si="13"/>
        <v>1</v>
      </c>
      <c r="K110">
        <f t="shared" si="14"/>
        <v>0</v>
      </c>
      <c r="L110">
        <f t="shared" si="15"/>
        <v>0</v>
      </c>
      <c r="M110">
        <f t="shared" si="16"/>
        <v>0</v>
      </c>
    </row>
    <row r="111" spans="1:13" x14ac:dyDescent="0.25">
      <c r="A111" t="s">
        <v>1132</v>
      </c>
      <c r="B111" t="str">
        <f>VLOOKUP(A111,'1st expert'!$A$1:$H$144,8,0)</f>
        <v>Conceptual</v>
      </c>
      <c r="C111" t="str">
        <f>VLOOKUP(A111,'2nd expert'!$A$1:$F$144,3,0)</f>
        <v>Properties</v>
      </c>
      <c r="D111" t="str">
        <f>VLOOKUP(A111,'3rd expert'!$A$1:$E$144,3,0)</f>
        <v>Conceptual</v>
      </c>
      <c r="E111">
        <f t="shared" si="9"/>
        <v>1</v>
      </c>
      <c r="F111">
        <f t="shared" si="10"/>
        <v>0</v>
      </c>
      <c r="G111">
        <f t="shared" si="11"/>
        <v>1</v>
      </c>
      <c r="H111">
        <f t="shared" si="12"/>
        <v>1</v>
      </c>
      <c r="I111">
        <f>IF(OR(IF(_xlfn.IFNA(VLOOKUP(A111,Collection_classifier!A:A,1,0),0)=A111,1,0),IF(_xlfn.IFNA(VLOOKUP(A111,Property_classifier!A:A,1,0),0)=A111,1,0),IF(_xlfn.IFNA(VLOOKUP(A111,Results_classifier!A:A,1,0),0)=A111,1,0),IF(_xlfn.IFNA(VLOOKUP(A111,Operation_classifier!A:A,1,0),0)=A111,1,0),IF(_xlfn.IFNA(VLOOKUP(A111,Status_classifier!A:A,1,0),0)=A111,1,0))=FALSE,1,0)</f>
        <v>1</v>
      </c>
      <c r="J111">
        <f t="shared" si="13"/>
        <v>1</v>
      </c>
      <c r="K111">
        <f t="shared" si="14"/>
        <v>0</v>
      </c>
      <c r="L111">
        <f t="shared" si="15"/>
        <v>0</v>
      </c>
      <c r="M111">
        <f t="shared" si="16"/>
        <v>0</v>
      </c>
    </row>
    <row r="112" spans="1:13" x14ac:dyDescent="0.25">
      <c r="A112" t="s">
        <v>1133</v>
      </c>
      <c r="B112" t="str">
        <f>VLOOKUP(A112,'1st expert'!$A$1:$H$144,8,0)</f>
        <v>Conceptual</v>
      </c>
      <c r="C112" t="str">
        <f>VLOOKUP(A112,'2nd expert'!$A$1:$F$144,3,0)</f>
        <v>Properties</v>
      </c>
      <c r="D112" t="str">
        <f>VLOOKUP(A112,'3rd expert'!$A$1:$E$144,3,0)</f>
        <v>Conceptual</v>
      </c>
      <c r="E112">
        <f t="shared" si="9"/>
        <v>1</v>
      </c>
      <c r="F112">
        <f t="shared" si="10"/>
        <v>0</v>
      </c>
      <c r="G112">
        <f t="shared" si="11"/>
        <v>1</v>
      </c>
      <c r="H112">
        <f t="shared" si="12"/>
        <v>1</v>
      </c>
      <c r="I112">
        <f>IF(OR(IF(_xlfn.IFNA(VLOOKUP(A112,Collection_classifier!A:A,1,0),0)=A112,1,0),IF(_xlfn.IFNA(VLOOKUP(A112,Property_classifier!A:A,1,0),0)=A112,1,0),IF(_xlfn.IFNA(VLOOKUP(A112,Results_classifier!A:A,1,0),0)=A112,1,0),IF(_xlfn.IFNA(VLOOKUP(A112,Operation_classifier!A:A,1,0),0)=A112,1,0),IF(_xlfn.IFNA(VLOOKUP(A112,Status_classifier!A:A,1,0),0)=A112,1,0))=FALSE,1,0)</f>
        <v>1</v>
      </c>
      <c r="J112">
        <f t="shared" si="13"/>
        <v>1</v>
      </c>
      <c r="K112">
        <f t="shared" si="14"/>
        <v>0</v>
      </c>
      <c r="L112">
        <f t="shared" si="15"/>
        <v>0</v>
      </c>
      <c r="M112">
        <f t="shared" si="16"/>
        <v>0</v>
      </c>
    </row>
    <row r="113" spans="1:13" x14ac:dyDescent="0.25">
      <c r="A113" t="s">
        <v>1134</v>
      </c>
      <c r="B113" t="str">
        <f>VLOOKUP(A113,'1st expert'!$A$1:$H$144,8,0)</f>
        <v>Properties</v>
      </c>
      <c r="C113" t="str">
        <f>VLOOKUP(A113,'2nd expert'!$A$1:$F$144,3,0)</f>
        <v>Properties</v>
      </c>
      <c r="D113" t="str">
        <f>VLOOKUP(A113,'3rd expert'!$A$1:$E$144,3,0)</f>
        <v>Status</v>
      </c>
      <c r="E113">
        <f t="shared" si="9"/>
        <v>0</v>
      </c>
      <c r="F113">
        <f t="shared" si="10"/>
        <v>0</v>
      </c>
      <c r="G113">
        <f t="shared" si="11"/>
        <v>0</v>
      </c>
      <c r="H113">
        <f t="shared" si="12"/>
        <v>0</v>
      </c>
      <c r="I113">
        <f>IF(OR(IF(_xlfn.IFNA(VLOOKUP(A113,Collection_classifier!A:A,1,0),0)=A113,1,0),IF(_xlfn.IFNA(VLOOKUP(A113,Property_classifier!A:A,1,0),0)=A113,1,0),IF(_xlfn.IFNA(VLOOKUP(A113,Results_classifier!A:A,1,0),0)=A113,1,0),IF(_xlfn.IFNA(VLOOKUP(A113,Operation_classifier!A:A,1,0),0)=A113,1,0),IF(_xlfn.IFNA(VLOOKUP(A113,Status_classifier!A:A,1,0),0)=A113,1,0))=FALSE,1,0)</f>
        <v>1</v>
      </c>
      <c r="J113">
        <f t="shared" si="13"/>
        <v>0</v>
      </c>
      <c r="K113">
        <f t="shared" si="14"/>
        <v>0</v>
      </c>
      <c r="L113">
        <f t="shared" si="15"/>
        <v>1</v>
      </c>
      <c r="M113">
        <f t="shared" si="16"/>
        <v>0</v>
      </c>
    </row>
    <row r="114" spans="1:13" x14ac:dyDescent="0.25">
      <c r="A114" t="s">
        <v>1135</v>
      </c>
      <c r="B114" t="str">
        <f>VLOOKUP(A114,'1st expert'!$A$1:$H$144,8,0)</f>
        <v>Properties</v>
      </c>
      <c r="C114" t="str">
        <f>VLOOKUP(A114,'2nd expert'!$A$1:$F$144,3,0)</f>
        <v>Properties</v>
      </c>
      <c r="D114" t="str">
        <f>VLOOKUP(A114,'3rd expert'!$A$1:$E$144,3,0)</f>
        <v>Status</v>
      </c>
      <c r="E114">
        <f t="shared" si="9"/>
        <v>0</v>
      </c>
      <c r="F114">
        <f t="shared" si="10"/>
        <v>0</v>
      </c>
      <c r="G114">
        <f t="shared" si="11"/>
        <v>0</v>
      </c>
      <c r="H114">
        <f t="shared" si="12"/>
        <v>0</v>
      </c>
      <c r="I114">
        <f>IF(OR(IF(_xlfn.IFNA(VLOOKUP(A114,Collection_classifier!A:A,1,0),0)=A114,1,0),IF(_xlfn.IFNA(VLOOKUP(A114,Property_classifier!A:A,1,0),0)=A114,1,0),IF(_xlfn.IFNA(VLOOKUP(A114,Results_classifier!A:A,1,0),0)=A114,1,0),IF(_xlfn.IFNA(VLOOKUP(A114,Operation_classifier!A:A,1,0),0)=A114,1,0),IF(_xlfn.IFNA(VLOOKUP(A114,Status_classifier!A:A,1,0),0)=A114,1,0))=FALSE,1,0)</f>
        <v>1</v>
      </c>
      <c r="J114">
        <f t="shared" si="13"/>
        <v>0</v>
      </c>
      <c r="K114">
        <f t="shared" si="14"/>
        <v>0</v>
      </c>
      <c r="L114">
        <f t="shared" si="15"/>
        <v>1</v>
      </c>
      <c r="M114">
        <f t="shared" si="16"/>
        <v>0</v>
      </c>
    </row>
    <row r="115" spans="1:13" x14ac:dyDescent="0.25">
      <c r="A115" t="s">
        <v>1136</v>
      </c>
      <c r="B115" t="str">
        <f>VLOOKUP(A115,'1st expert'!$A$1:$H$144,8,0)</f>
        <v>Properties</v>
      </c>
      <c r="C115" t="str">
        <f>VLOOKUP(A115,'2nd expert'!$A$1:$F$144,3,0)</f>
        <v>Properties</v>
      </c>
      <c r="D115" t="str">
        <f>VLOOKUP(A115,'3rd expert'!$A$1:$E$144,3,0)</f>
        <v>Array; Status</v>
      </c>
      <c r="E115">
        <f t="shared" si="9"/>
        <v>0</v>
      </c>
      <c r="F115">
        <f t="shared" si="10"/>
        <v>0</v>
      </c>
      <c r="G115">
        <f t="shared" si="11"/>
        <v>0</v>
      </c>
      <c r="H115">
        <f t="shared" si="12"/>
        <v>0</v>
      </c>
      <c r="I115">
        <f>IF(OR(IF(_xlfn.IFNA(VLOOKUP(A115,Collection_classifier!A:A,1,0),0)=A115,1,0),IF(_xlfn.IFNA(VLOOKUP(A115,Property_classifier!A:A,1,0),0)=A115,1,0),IF(_xlfn.IFNA(VLOOKUP(A115,Results_classifier!A:A,1,0),0)=A115,1,0),IF(_xlfn.IFNA(VLOOKUP(A115,Operation_classifier!A:A,1,0),0)=A115,1,0),IF(_xlfn.IFNA(VLOOKUP(A115,Status_classifier!A:A,1,0),0)=A115,1,0))=FALSE,1,0)</f>
        <v>0</v>
      </c>
      <c r="J115">
        <f t="shared" si="13"/>
        <v>0</v>
      </c>
      <c r="K115">
        <f t="shared" si="14"/>
        <v>1</v>
      </c>
      <c r="L115">
        <f t="shared" si="15"/>
        <v>0</v>
      </c>
      <c r="M115">
        <f t="shared" si="16"/>
        <v>0</v>
      </c>
    </row>
    <row r="116" spans="1:13" x14ac:dyDescent="0.25">
      <c r="A116" t="s">
        <v>1137</v>
      </c>
      <c r="B116" t="str">
        <f>VLOOKUP(A116,'1st expert'!$A$1:$H$144,8,0)</f>
        <v>Conceptual</v>
      </c>
      <c r="C116" t="str">
        <f>VLOOKUP(A116,'2nd expert'!$A$1:$F$144,3,0)</f>
        <v>Array</v>
      </c>
      <c r="D116" t="str">
        <f>VLOOKUP(A116,'3rd expert'!$A$1:$E$144,3,0)</f>
        <v>Status</v>
      </c>
      <c r="E116">
        <f t="shared" si="9"/>
        <v>1</v>
      </c>
      <c r="F116">
        <f t="shared" si="10"/>
        <v>0</v>
      </c>
      <c r="G116">
        <f t="shared" si="11"/>
        <v>0</v>
      </c>
      <c r="H116">
        <f t="shared" si="12"/>
        <v>0</v>
      </c>
      <c r="I116">
        <f>IF(OR(IF(_xlfn.IFNA(VLOOKUP(A116,Collection_classifier!A:A,1,0),0)=A116,1,0),IF(_xlfn.IFNA(VLOOKUP(A116,Property_classifier!A:A,1,0),0)=A116,1,0),IF(_xlfn.IFNA(VLOOKUP(A116,Results_classifier!A:A,1,0),0)=A116,1,0),IF(_xlfn.IFNA(VLOOKUP(A116,Operation_classifier!A:A,1,0),0)=A116,1,0),IF(_xlfn.IFNA(VLOOKUP(A116,Status_classifier!A:A,1,0),0)=A116,1,0))=FALSE,1,0)</f>
        <v>0</v>
      </c>
      <c r="J116">
        <f t="shared" si="13"/>
        <v>0</v>
      </c>
      <c r="K116">
        <f t="shared" si="14"/>
        <v>1</v>
      </c>
      <c r="L116">
        <f t="shared" si="15"/>
        <v>0</v>
      </c>
      <c r="M116">
        <f t="shared" si="16"/>
        <v>0</v>
      </c>
    </row>
    <row r="117" spans="1:13" x14ac:dyDescent="0.25">
      <c r="A117" t="s">
        <v>1138</v>
      </c>
      <c r="B117" t="str">
        <f>VLOOKUP(A117,'1st expert'!$A$1:$H$144,8,0)</f>
        <v>Conceptual</v>
      </c>
      <c r="C117" t="str">
        <f>VLOOKUP(A117,'2nd expert'!$A$1:$F$144,3,0)</f>
        <v>Array;Properties</v>
      </c>
      <c r="D117" t="str">
        <f>VLOOKUP(A117,'3rd expert'!$A$1:$E$144,3,0)</f>
        <v>Status</v>
      </c>
      <c r="E117">
        <f t="shared" si="9"/>
        <v>1</v>
      </c>
      <c r="F117">
        <f t="shared" si="10"/>
        <v>0</v>
      </c>
      <c r="G117">
        <f t="shared" si="11"/>
        <v>0</v>
      </c>
      <c r="H117">
        <f t="shared" si="12"/>
        <v>0</v>
      </c>
      <c r="I117">
        <f>IF(OR(IF(_xlfn.IFNA(VLOOKUP(A117,Collection_classifier!A:A,1,0),0)=A117,1,0),IF(_xlfn.IFNA(VLOOKUP(A117,Property_classifier!A:A,1,0),0)=A117,1,0),IF(_xlfn.IFNA(VLOOKUP(A117,Results_classifier!A:A,1,0),0)=A117,1,0),IF(_xlfn.IFNA(VLOOKUP(A117,Operation_classifier!A:A,1,0),0)=A117,1,0),IF(_xlfn.IFNA(VLOOKUP(A117,Status_classifier!A:A,1,0),0)=A117,1,0))=FALSE,1,0)</f>
        <v>0</v>
      </c>
      <c r="J117">
        <f t="shared" si="13"/>
        <v>0</v>
      </c>
      <c r="K117">
        <f t="shared" si="14"/>
        <v>1</v>
      </c>
      <c r="L117">
        <f t="shared" si="15"/>
        <v>0</v>
      </c>
      <c r="M117">
        <f t="shared" si="16"/>
        <v>0</v>
      </c>
    </row>
    <row r="118" spans="1:13" x14ac:dyDescent="0.25">
      <c r="A118" t="s">
        <v>1139</v>
      </c>
      <c r="B118" t="str">
        <f>VLOOKUP(A118,'1st expert'!$A$1:$H$144,8,0)</f>
        <v>Conceptual</v>
      </c>
      <c r="C118" t="str">
        <f>VLOOKUP(A118,'2nd expert'!$A$1:$F$144,3,0)</f>
        <v>Conceptual</v>
      </c>
      <c r="D118" t="str">
        <f>VLOOKUP(A118,'3rd expert'!$A$1:$E$144,3,0)</f>
        <v>Operation</v>
      </c>
      <c r="E118">
        <f t="shared" si="9"/>
        <v>1</v>
      </c>
      <c r="F118">
        <f t="shared" si="10"/>
        <v>1</v>
      </c>
      <c r="G118">
        <f t="shared" si="11"/>
        <v>0</v>
      </c>
      <c r="H118">
        <f t="shared" si="12"/>
        <v>1</v>
      </c>
      <c r="I118">
        <f>IF(OR(IF(_xlfn.IFNA(VLOOKUP(A118,Collection_classifier!A:A,1,0),0)=A118,1,0),IF(_xlfn.IFNA(VLOOKUP(A118,Property_classifier!A:A,1,0),0)=A118,1,0),IF(_xlfn.IFNA(VLOOKUP(A118,Results_classifier!A:A,1,0),0)=A118,1,0),IF(_xlfn.IFNA(VLOOKUP(A118,Operation_classifier!A:A,1,0),0)=A118,1,0),IF(_xlfn.IFNA(VLOOKUP(A118,Status_classifier!A:A,1,0),0)=A118,1,0))=FALSE,1,0)</f>
        <v>1</v>
      </c>
      <c r="J118">
        <f t="shared" si="13"/>
        <v>1</v>
      </c>
      <c r="K118">
        <f t="shared" si="14"/>
        <v>0</v>
      </c>
      <c r="L118">
        <f t="shared" si="15"/>
        <v>0</v>
      </c>
      <c r="M118">
        <f t="shared" si="16"/>
        <v>0</v>
      </c>
    </row>
    <row r="119" spans="1:13" x14ac:dyDescent="0.25">
      <c r="A119" t="s">
        <v>1140</v>
      </c>
      <c r="B119" t="str">
        <f>VLOOKUP(A119,'1st expert'!$A$1:$H$144,8,0)</f>
        <v>Conceptual</v>
      </c>
      <c r="C119" t="str">
        <f>VLOOKUP(A119,'2nd expert'!$A$1:$F$144,3,0)</f>
        <v>Array</v>
      </c>
      <c r="D119" t="str">
        <f>VLOOKUP(A119,'3rd expert'!$A$1:$E$144,3,0)</f>
        <v>Results</v>
      </c>
      <c r="E119">
        <f t="shared" si="9"/>
        <v>1</v>
      </c>
      <c r="F119">
        <f t="shared" si="10"/>
        <v>0</v>
      </c>
      <c r="G119">
        <f t="shared" si="11"/>
        <v>0</v>
      </c>
      <c r="H119">
        <f t="shared" si="12"/>
        <v>0</v>
      </c>
      <c r="I119">
        <f>IF(OR(IF(_xlfn.IFNA(VLOOKUP(A119,Collection_classifier!A:A,1,0),0)=A119,1,0),IF(_xlfn.IFNA(VLOOKUP(A119,Property_classifier!A:A,1,0),0)=A119,1,0),IF(_xlfn.IFNA(VLOOKUP(A119,Results_classifier!A:A,1,0),0)=A119,1,0),IF(_xlfn.IFNA(VLOOKUP(A119,Operation_classifier!A:A,1,0),0)=A119,1,0),IF(_xlfn.IFNA(VLOOKUP(A119,Status_classifier!A:A,1,0),0)=A119,1,0))=FALSE,1,0)</f>
        <v>0</v>
      </c>
      <c r="J119">
        <f t="shared" si="13"/>
        <v>0</v>
      </c>
      <c r="K119">
        <f t="shared" si="14"/>
        <v>1</v>
      </c>
      <c r="L119">
        <f t="shared" si="15"/>
        <v>0</v>
      </c>
      <c r="M119">
        <f t="shared" si="16"/>
        <v>0</v>
      </c>
    </row>
    <row r="120" spans="1:13" x14ac:dyDescent="0.25">
      <c r="A120" t="s">
        <v>1141</v>
      </c>
      <c r="B120" t="str">
        <f>VLOOKUP(A120,'1st expert'!$A$1:$H$144,8,0)</f>
        <v>Conceptual</v>
      </c>
      <c r="C120" t="str">
        <f>VLOOKUP(A120,'2nd expert'!$A$1:$F$144,3,0)</f>
        <v>Conceptual</v>
      </c>
      <c r="D120" t="str">
        <f>VLOOKUP(A120,'3rd expert'!$A$1:$E$144,3,0)</f>
        <v>Status</v>
      </c>
      <c r="E120">
        <f t="shared" si="9"/>
        <v>1</v>
      </c>
      <c r="F120">
        <f t="shared" si="10"/>
        <v>1</v>
      </c>
      <c r="G120">
        <f t="shared" si="11"/>
        <v>0</v>
      </c>
      <c r="H120">
        <f t="shared" si="12"/>
        <v>1</v>
      </c>
      <c r="I120">
        <f>IF(OR(IF(_xlfn.IFNA(VLOOKUP(A120,Collection_classifier!A:A,1,0),0)=A120,1,0),IF(_xlfn.IFNA(VLOOKUP(A120,Property_classifier!A:A,1,0),0)=A120,1,0),IF(_xlfn.IFNA(VLOOKUP(A120,Results_classifier!A:A,1,0),0)=A120,1,0),IF(_xlfn.IFNA(VLOOKUP(A120,Operation_classifier!A:A,1,0),0)=A120,1,0),IF(_xlfn.IFNA(VLOOKUP(A120,Status_classifier!A:A,1,0),0)=A120,1,0))=FALSE,1,0)</f>
        <v>1</v>
      </c>
      <c r="J120">
        <f t="shared" si="13"/>
        <v>1</v>
      </c>
      <c r="K120">
        <f t="shared" si="14"/>
        <v>0</v>
      </c>
      <c r="L120">
        <f t="shared" si="15"/>
        <v>0</v>
      </c>
      <c r="M120">
        <f t="shared" si="16"/>
        <v>0</v>
      </c>
    </row>
    <row r="121" spans="1:13" x14ac:dyDescent="0.25">
      <c r="A121" t="s">
        <v>1142</v>
      </c>
      <c r="B121" t="str">
        <f>VLOOKUP(A121,'1st expert'!$A$1:$H$144,8,0)</f>
        <v>Conceptual</v>
      </c>
      <c r="C121" t="str">
        <f>VLOOKUP(A121,'2nd expert'!$A$1:$F$144,3,0)</f>
        <v>Conceptual</v>
      </c>
      <c r="D121" t="str">
        <f>VLOOKUP(A121,'3rd expert'!$A$1:$E$144,3,0)</f>
        <v>Properties ; Array</v>
      </c>
      <c r="E121">
        <f t="shared" si="9"/>
        <v>1</v>
      </c>
      <c r="F121">
        <f t="shared" si="10"/>
        <v>1</v>
      </c>
      <c r="G121">
        <f t="shared" si="11"/>
        <v>0</v>
      </c>
      <c r="H121">
        <f t="shared" si="12"/>
        <v>1</v>
      </c>
      <c r="I121">
        <f>IF(OR(IF(_xlfn.IFNA(VLOOKUP(A121,Collection_classifier!A:A,1,0),0)=A121,1,0),IF(_xlfn.IFNA(VLOOKUP(A121,Property_classifier!A:A,1,0),0)=A121,1,0),IF(_xlfn.IFNA(VLOOKUP(A121,Results_classifier!A:A,1,0),0)=A121,1,0),IF(_xlfn.IFNA(VLOOKUP(A121,Operation_classifier!A:A,1,0),0)=A121,1,0),IF(_xlfn.IFNA(VLOOKUP(A121,Status_classifier!A:A,1,0),0)=A121,1,0))=FALSE,1,0)</f>
        <v>1</v>
      </c>
      <c r="J121">
        <f t="shared" si="13"/>
        <v>1</v>
      </c>
      <c r="K121">
        <f t="shared" si="14"/>
        <v>0</v>
      </c>
      <c r="L121">
        <f t="shared" si="15"/>
        <v>0</v>
      </c>
      <c r="M121">
        <f t="shared" si="16"/>
        <v>0</v>
      </c>
    </row>
    <row r="122" spans="1:13" x14ac:dyDescent="0.25">
      <c r="A122" t="s">
        <v>1143</v>
      </c>
      <c r="B122" t="str">
        <f>VLOOKUP(A122,'1st expert'!$A$1:$H$144,8,0)</f>
        <v>Conceptual</v>
      </c>
      <c r="C122" t="str">
        <f>VLOOKUP(A122,'2nd expert'!$A$1:$F$144,3,0)</f>
        <v>Array</v>
      </c>
      <c r="D122" t="str">
        <f>VLOOKUP(A122,'3rd expert'!$A$1:$E$144,3,0)</f>
        <v>Properties ; Array</v>
      </c>
      <c r="E122">
        <f t="shared" si="9"/>
        <v>1</v>
      </c>
      <c r="F122">
        <f t="shared" si="10"/>
        <v>0</v>
      </c>
      <c r="G122">
        <f t="shared" si="11"/>
        <v>0</v>
      </c>
      <c r="H122">
        <f t="shared" si="12"/>
        <v>0</v>
      </c>
      <c r="I122">
        <f>IF(OR(IF(_xlfn.IFNA(VLOOKUP(A122,Collection_classifier!A:A,1,0),0)=A122,1,0),IF(_xlfn.IFNA(VLOOKUP(A122,Property_classifier!A:A,1,0),0)=A122,1,0),IF(_xlfn.IFNA(VLOOKUP(A122,Results_classifier!A:A,1,0),0)=A122,1,0),IF(_xlfn.IFNA(VLOOKUP(A122,Operation_classifier!A:A,1,0),0)=A122,1,0),IF(_xlfn.IFNA(VLOOKUP(A122,Status_classifier!A:A,1,0),0)=A122,1,0))=FALSE,1,0)</f>
        <v>1</v>
      </c>
      <c r="J122">
        <f t="shared" si="13"/>
        <v>0</v>
      </c>
      <c r="K122">
        <f t="shared" si="14"/>
        <v>0</v>
      </c>
      <c r="L122">
        <f t="shared" si="15"/>
        <v>1</v>
      </c>
      <c r="M122">
        <f t="shared" si="16"/>
        <v>0</v>
      </c>
    </row>
    <row r="123" spans="1:13" x14ac:dyDescent="0.25">
      <c r="A123" t="s">
        <v>1144</v>
      </c>
      <c r="B123" t="str">
        <f>VLOOKUP(A123,'1st expert'!$A$1:$H$144,8,0)</f>
        <v>Conceptual</v>
      </c>
      <c r="C123" t="str">
        <f>VLOOKUP(A123,'2nd expert'!$A$1:$F$144,3,0)</f>
        <v>Properties</v>
      </c>
      <c r="D123" t="str">
        <f>VLOOKUP(A123,'3rd expert'!$A$1:$E$144,3,0)</f>
        <v>Conceptual</v>
      </c>
      <c r="E123">
        <f t="shared" si="9"/>
        <v>1</v>
      </c>
      <c r="F123">
        <f t="shared" si="10"/>
        <v>0</v>
      </c>
      <c r="G123">
        <f t="shared" si="11"/>
        <v>1</v>
      </c>
      <c r="H123">
        <f t="shared" si="12"/>
        <v>1</v>
      </c>
      <c r="I123">
        <f>IF(OR(IF(_xlfn.IFNA(VLOOKUP(A123,Collection_classifier!A:A,1,0),0)=A123,1,0),IF(_xlfn.IFNA(VLOOKUP(A123,Property_classifier!A:A,1,0),0)=A123,1,0),IF(_xlfn.IFNA(VLOOKUP(A123,Results_classifier!A:A,1,0),0)=A123,1,0),IF(_xlfn.IFNA(VLOOKUP(A123,Operation_classifier!A:A,1,0),0)=A123,1,0),IF(_xlfn.IFNA(VLOOKUP(A123,Status_classifier!A:A,1,0),0)=A123,1,0))=FALSE,1,0)</f>
        <v>1</v>
      </c>
      <c r="J123">
        <f t="shared" si="13"/>
        <v>1</v>
      </c>
      <c r="K123">
        <f t="shared" si="14"/>
        <v>0</v>
      </c>
      <c r="L123">
        <f t="shared" si="15"/>
        <v>0</v>
      </c>
      <c r="M123">
        <f t="shared" si="16"/>
        <v>0</v>
      </c>
    </row>
    <row r="124" spans="1:13" x14ac:dyDescent="0.25">
      <c r="A124" t="s">
        <v>1145</v>
      </c>
      <c r="B124" t="str">
        <f>VLOOKUP(A124,'1st expert'!$A$1:$H$144,8,0)</f>
        <v>Conceptual</v>
      </c>
      <c r="C124" t="str">
        <f>VLOOKUP(A124,'2nd expert'!$A$1:$F$144,3,0)</f>
        <v>Properties</v>
      </c>
      <c r="D124" t="str">
        <f>VLOOKUP(A124,'3rd expert'!$A$1:$E$144,3,0)</f>
        <v>Properties</v>
      </c>
      <c r="E124">
        <f t="shared" si="9"/>
        <v>1</v>
      </c>
      <c r="F124">
        <f t="shared" si="10"/>
        <v>0</v>
      </c>
      <c r="G124">
        <f t="shared" si="11"/>
        <v>0</v>
      </c>
      <c r="H124">
        <f t="shared" si="12"/>
        <v>0</v>
      </c>
      <c r="I124">
        <f>IF(OR(IF(_xlfn.IFNA(VLOOKUP(A124,Collection_classifier!A:A,1,0),0)=A124,1,0),IF(_xlfn.IFNA(VLOOKUP(A124,Property_classifier!A:A,1,0),0)=A124,1,0),IF(_xlfn.IFNA(VLOOKUP(A124,Results_classifier!A:A,1,0),0)=A124,1,0),IF(_xlfn.IFNA(VLOOKUP(A124,Operation_classifier!A:A,1,0),0)=A124,1,0),IF(_xlfn.IFNA(VLOOKUP(A124,Status_classifier!A:A,1,0),0)=A124,1,0))=FALSE,1,0)</f>
        <v>1</v>
      </c>
      <c r="J124">
        <f t="shared" si="13"/>
        <v>0</v>
      </c>
      <c r="K124">
        <f t="shared" si="14"/>
        <v>0</v>
      </c>
      <c r="L124">
        <f t="shared" si="15"/>
        <v>1</v>
      </c>
      <c r="M124">
        <f t="shared" si="16"/>
        <v>0</v>
      </c>
    </row>
    <row r="125" spans="1:13" x14ac:dyDescent="0.25">
      <c r="A125" t="s">
        <v>1146</v>
      </c>
      <c r="B125" t="str">
        <f>VLOOKUP(A125,'1st expert'!$A$1:$H$144,8,0)</f>
        <v>Operation</v>
      </c>
      <c r="C125" t="str">
        <f>VLOOKUP(A125,'2nd expert'!$A$1:$F$144,3,0)</f>
        <v>Operation</v>
      </c>
      <c r="D125" t="str">
        <f>VLOOKUP(A125,'3rd expert'!$A$1:$E$144,3,0)</f>
        <v>Operation</v>
      </c>
      <c r="E125">
        <f t="shared" si="9"/>
        <v>0</v>
      </c>
      <c r="F125">
        <f t="shared" si="10"/>
        <v>0</v>
      </c>
      <c r="G125">
        <f t="shared" si="11"/>
        <v>0</v>
      </c>
      <c r="H125">
        <f t="shared" si="12"/>
        <v>0</v>
      </c>
      <c r="I125">
        <f>IF(OR(IF(_xlfn.IFNA(VLOOKUP(A125,Collection_classifier!A:A,1,0),0)=A125,1,0),IF(_xlfn.IFNA(VLOOKUP(A125,Property_classifier!A:A,1,0),0)=A125,1,0),IF(_xlfn.IFNA(VLOOKUP(A125,Results_classifier!A:A,1,0),0)=A125,1,0),IF(_xlfn.IFNA(VLOOKUP(A125,Operation_classifier!A:A,1,0),0)=A125,1,0),IF(_xlfn.IFNA(VLOOKUP(A125,Status_classifier!A:A,1,0),0)=A125,1,0))=FALSE,1,0)</f>
        <v>1</v>
      </c>
      <c r="J125">
        <f t="shared" si="13"/>
        <v>0</v>
      </c>
      <c r="K125">
        <f t="shared" si="14"/>
        <v>0</v>
      </c>
      <c r="L125">
        <f t="shared" si="15"/>
        <v>1</v>
      </c>
      <c r="M125">
        <f t="shared" si="16"/>
        <v>0</v>
      </c>
    </row>
    <row r="126" spans="1:13" x14ac:dyDescent="0.25">
      <c r="A126" t="s">
        <v>1147</v>
      </c>
      <c r="B126" t="str">
        <f>VLOOKUP(A126,'1st expert'!$A$1:$H$144,8,0)</f>
        <v>Conceptual</v>
      </c>
      <c r="C126" t="str">
        <f>VLOOKUP(A126,'2nd expert'!$A$1:$F$144,3,0)</f>
        <v>Operation</v>
      </c>
      <c r="D126" t="str">
        <f>VLOOKUP(A126,'3rd expert'!$A$1:$E$144,3,0)</f>
        <v>Operation</v>
      </c>
      <c r="E126">
        <f t="shared" si="9"/>
        <v>1</v>
      </c>
      <c r="F126">
        <f t="shared" si="10"/>
        <v>0</v>
      </c>
      <c r="G126">
        <f t="shared" si="11"/>
        <v>0</v>
      </c>
      <c r="H126">
        <f t="shared" si="12"/>
        <v>0</v>
      </c>
      <c r="I126">
        <f>IF(OR(IF(_xlfn.IFNA(VLOOKUP(A126,Collection_classifier!A:A,1,0),0)=A126,1,0),IF(_xlfn.IFNA(VLOOKUP(A126,Property_classifier!A:A,1,0),0)=A126,1,0),IF(_xlfn.IFNA(VLOOKUP(A126,Results_classifier!A:A,1,0),0)=A126,1,0),IF(_xlfn.IFNA(VLOOKUP(A126,Operation_classifier!A:A,1,0),0)=A126,1,0),IF(_xlfn.IFNA(VLOOKUP(A126,Status_classifier!A:A,1,0),0)=A126,1,0))=FALSE,1,0)</f>
        <v>1</v>
      </c>
      <c r="J126">
        <f t="shared" si="13"/>
        <v>0</v>
      </c>
      <c r="K126">
        <f t="shared" si="14"/>
        <v>0</v>
      </c>
      <c r="L126">
        <f t="shared" si="15"/>
        <v>1</v>
      </c>
      <c r="M126">
        <f t="shared" si="16"/>
        <v>0</v>
      </c>
    </row>
    <row r="127" spans="1:13" x14ac:dyDescent="0.25">
      <c r="A127" t="s">
        <v>1148</v>
      </c>
      <c r="B127" t="str">
        <f>VLOOKUP(A127,'1st expert'!$A$1:$H$144,8,0)</f>
        <v>Operation</v>
      </c>
      <c r="C127" t="str">
        <f>VLOOKUP(A127,'2nd expert'!$A$1:$F$144,3,0)</f>
        <v>Operation</v>
      </c>
      <c r="D127" t="str">
        <f>VLOOKUP(A127,'3rd expert'!$A$1:$E$144,3,0)</f>
        <v>Properties</v>
      </c>
      <c r="E127">
        <f t="shared" si="9"/>
        <v>0</v>
      </c>
      <c r="F127">
        <f t="shared" si="10"/>
        <v>0</v>
      </c>
      <c r="G127">
        <f t="shared" si="11"/>
        <v>0</v>
      </c>
      <c r="H127">
        <f t="shared" si="12"/>
        <v>0</v>
      </c>
      <c r="I127">
        <f>IF(OR(IF(_xlfn.IFNA(VLOOKUP(A127,Collection_classifier!A:A,1,0),0)=A127,1,0),IF(_xlfn.IFNA(VLOOKUP(A127,Property_classifier!A:A,1,0),0)=A127,1,0),IF(_xlfn.IFNA(VLOOKUP(A127,Results_classifier!A:A,1,0),0)=A127,1,0),IF(_xlfn.IFNA(VLOOKUP(A127,Operation_classifier!A:A,1,0),0)=A127,1,0),IF(_xlfn.IFNA(VLOOKUP(A127,Status_classifier!A:A,1,0),0)=A127,1,0))=FALSE,1,0)</f>
        <v>1</v>
      </c>
      <c r="J127">
        <f t="shared" si="13"/>
        <v>0</v>
      </c>
      <c r="K127">
        <f t="shared" si="14"/>
        <v>0</v>
      </c>
      <c r="L127">
        <f t="shared" si="15"/>
        <v>1</v>
      </c>
      <c r="M127">
        <f t="shared" si="16"/>
        <v>0</v>
      </c>
    </row>
    <row r="128" spans="1:13" x14ac:dyDescent="0.25">
      <c r="A128" t="s">
        <v>1146</v>
      </c>
      <c r="B128" t="str">
        <f>VLOOKUP(A128,'1st expert'!$A$1:$H$144,8,0)</f>
        <v>Operation</v>
      </c>
      <c r="C128" t="str">
        <f>VLOOKUP(A128,'2nd expert'!$A$1:$F$144,3,0)</f>
        <v>Operation</v>
      </c>
      <c r="D128" t="str">
        <f>VLOOKUP(A128,'3rd expert'!$A$1:$E$144,3,0)</f>
        <v>Operation</v>
      </c>
      <c r="E128">
        <f t="shared" si="9"/>
        <v>0</v>
      </c>
      <c r="F128">
        <f t="shared" si="10"/>
        <v>0</v>
      </c>
      <c r="G128">
        <f t="shared" si="11"/>
        <v>0</v>
      </c>
      <c r="H128">
        <f t="shared" si="12"/>
        <v>0</v>
      </c>
      <c r="I128">
        <f>IF(OR(IF(_xlfn.IFNA(VLOOKUP(A128,Collection_classifier!A:A,1,0),0)=A128,1,0),IF(_xlfn.IFNA(VLOOKUP(A128,Property_classifier!A:A,1,0),0)=A128,1,0),IF(_xlfn.IFNA(VLOOKUP(A128,Results_classifier!A:A,1,0),0)=A128,1,0),IF(_xlfn.IFNA(VLOOKUP(A128,Operation_classifier!A:A,1,0),0)=A128,1,0),IF(_xlfn.IFNA(VLOOKUP(A128,Status_classifier!A:A,1,0),0)=A128,1,0))=FALSE,1,0)</f>
        <v>1</v>
      </c>
      <c r="J128">
        <f t="shared" si="13"/>
        <v>0</v>
      </c>
      <c r="K128">
        <f t="shared" si="14"/>
        <v>0</v>
      </c>
      <c r="L128">
        <f t="shared" si="15"/>
        <v>1</v>
      </c>
      <c r="M128">
        <f t="shared" si="16"/>
        <v>0</v>
      </c>
    </row>
    <row r="129" spans="1:13" x14ac:dyDescent="0.25">
      <c r="A129" t="s">
        <v>1149</v>
      </c>
      <c r="B129" t="str">
        <f>VLOOKUP(A129,'1st expert'!$A$1:$H$144,8,0)</f>
        <v>Conceptual</v>
      </c>
      <c r="C129" t="str">
        <f>VLOOKUP(A129,'2nd expert'!$A$1:$F$144,3,0)</f>
        <v>Conceptual</v>
      </c>
      <c r="D129" t="str">
        <f>VLOOKUP(A129,'3rd expert'!$A$1:$E$144,3,0)</f>
        <v>Properties</v>
      </c>
      <c r="E129">
        <f t="shared" si="9"/>
        <v>1</v>
      </c>
      <c r="F129">
        <f t="shared" si="10"/>
        <v>1</v>
      </c>
      <c r="G129">
        <f t="shared" si="11"/>
        <v>0</v>
      </c>
      <c r="H129">
        <f t="shared" si="12"/>
        <v>1</v>
      </c>
      <c r="I129">
        <f>IF(OR(IF(_xlfn.IFNA(VLOOKUP(A129,Collection_classifier!A:A,1,0),0)=A129,1,0),IF(_xlfn.IFNA(VLOOKUP(A129,Property_classifier!A:A,1,0),0)=A129,1,0),IF(_xlfn.IFNA(VLOOKUP(A129,Results_classifier!A:A,1,0),0)=A129,1,0),IF(_xlfn.IFNA(VLOOKUP(A129,Operation_classifier!A:A,1,0),0)=A129,1,0),IF(_xlfn.IFNA(VLOOKUP(A129,Status_classifier!A:A,1,0),0)=A129,1,0))=FALSE,1,0)</f>
        <v>1</v>
      </c>
      <c r="J129">
        <f t="shared" si="13"/>
        <v>1</v>
      </c>
      <c r="K129">
        <f t="shared" si="14"/>
        <v>0</v>
      </c>
      <c r="L129">
        <f t="shared" si="15"/>
        <v>0</v>
      </c>
      <c r="M129">
        <f t="shared" si="16"/>
        <v>0</v>
      </c>
    </row>
    <row r="130" spans="1:13" x14ac:dyDescent="0.25">
      <c r="A130" t="s">
        <v>1150</v>
      </c>
      <c r="B130" t="str">
        <f>VLOOKUP(A130,'1st expert'!$A$1:$H$144,8,0)</f>
        <v>Array; Results</v>
      </c>
      <c r="C130" t="str">
        <f>VLOOKUP(A130,'2nd expert'!$A$1:$F$144,3,0)</f>
        <v>Array;Results</v>
      </c>
      <c r="D130" t="str">
        <f>VLOOKUP(A130,'3rd expert'!$A$1:$E$144,3,0)</f>
        <v>Array; Status</v>
      </c>
      <c r="E130">
        <f t="shared" si="9"/>
        <v>0</v>
      </c>
      <c r="F130">
        <f t="shared" si="10"/>
        <v>0</v>
      </c>
      <c r="G130">
        <f t="shared" si="11"/>
        <v>0</v>
      </c>
      <c r="H130">
        <f t="shared" si="12"/>
        <v>0</v>
      </c>
      <c r="I130">
        <f>IF(OR(IF(_xlfn.IFNA(VLOOKUP(A130,Collection_classifier!A:A,1,0),0)=A130,1,0),IF(_xlfn.IFNA(VLOOKUP(A130,Property_classifier!A:A,1,0),0)=A130,1,0),IF(_xlfn.IFNA(VLOOKUP(A130,Results_classifier!A:A,1,0),0)=A130,1,0),IF(_xlfn.IFNA(VLOOKUP(A130,Operation_classifier!A:A,1,0),0)=A130,1,0),IF(_xlfn.IFNA(VLOOKUP(A130,Status_classifier!A:A,1,0),0)=A130,1,0))=FALSE,1,0)</f>
        <v>1</v>
      </c>
      <c r="J130">
        <f t="shared" si="13"/>
        <v>0</v>
      </c>
      <c r="K130">
        <f t="shared" si="14"/>
        <v>0</v>
      </c>
      <c r="L130">
        <f t="shared" si="15"/>
        <v>1</v>
      </c>
      <c r="M130">
        <f t="shared" si="16"/>
        <v>0</v>
      </c>
    </row>
    <row r="131" spans="1:13" x14ac:dyDescent="0.25">
      <c r="A131" t="s">
        <v>1151</v>
      </c>
      <c r="B131" t="str">
        <f>VLOOKUP(A131,'1st expert'!$A$1:$H$144,8,0)</f>
        <v>Conceptual</v>
      </c>
      <c r="C131" t="str">
        <f>VLOOKUP(A131,'2nd expert'!$A$1:$F$144,3,0)</f>
        <v>Conceptual</v>
      </c>
      <c r="D131" t="str">
        <f>VLOOKUP(A131,'3rd expert'!$A$1:$E$144,3,0)</f>
        <v>Properties</v>
      </c>
      <c r="E131">
        <f t="shared" ref="E131:E144" si="17">IF(OR(B131="Conceptual",ISNUMBER(SEARCH("Conceptual",B131))),1,0)</f>
        <v>1</v>
      </c>
      <c r="F131">
        <f t="shared" ref="F131:F144" si="18">IF(OR(C131="Conceptual",ISNUMBER(SEARCH("Conceptual",C131))),1,0)</f>
        <v>1</v>
      </c>
      <c r="G131">
        <f t="shared" ref="G131:G144" si="19">IF(OR(D131="Conceptual",ISNUMBER(SEARCH("Conceptual",D131))),1,0)</f>
        <v>0</v>
      </c>
      <c r="H131">
        <f t="shared" ref="H131:H144" si="20">IFERROR(MODE(E131:G131),MODE(E131,F131,G131,I131))</f>
        <v>1</v>
      </c>
      <c r="I131">
        <f>IF(OR(IF(_xlfn.IFNA(VLOOKUP(A131,Collection_classifier!A:A,1,0),0)=A131,1,0),IF(_xlfn.IFNA(VLOOKUP(A131,Property_classifier!A:A,1,0),0)=A131,1,0),IF(_xlfn.IFNA(VLOOKUP(A131,Results_classifier!A:A,1,0),0)=A131,1,0),IF(_xlfn.IFNA(VLOOKUP(A131,Operation_classifier!A:A,1,0),0)=A131,1,0),IF(_xlfn.IFNA(VLOOKUP(A131,Status_classifier!A:A,1,0),0)=A131,1,0))=FALSE,1,0)</f>
        <v>1</v>
      </c>
      <c r="J131">
        <f t="shared" ref="J131:J144" si="21">IF(AND((H131=I131),(H131=1)),1,0)</f>
        <v>1</v>
      </c>
      <c r="K131">
        <f t="shared" ref="K131:K144" si="22">IF(AND((H131=I131),(H131=0)),1,0)</f>
        <v>0</v>
      </c>
      <c r="L131">
        <f t="shared" ref="L131:L144" si="23">IF(AND((H131&lt;&gt;I131),(I131=1)),1,0)</f>
        <v>0</v>
      </c>
      <c r="M131">
        <f t="shared" ref="M131:M144" si="24">IF(AND((H131&lt;&gt;I131),(I131=0)),1,0)</f>
        <v>0</v>
      </c>
    </row>
    <row r="132" spans="1:13" x14ac:dyDescent="0.25">
      <c r="A132" t="s">
        <v>1147</v>
      </c>
      <c r="B132" t="str">
        <f>VLOOKUP(A132,'1st expert'!$A$1:$H$144,8,0)</f>
        <v>Conceptual</v>
      </c>
      <c r="C132" t="str">
        <f>VLOOKUP(A132,'2nd expert'!$A$1:$F$144,3,0)</f>
        <v>Operation</v>
      </c>
      <c r="D132" t="str">
        <f>VLOOKUP(A132,'3rd expert'!$A$1:$E$144,3,0)</f>
        <v>Operation</v>
      </c>
      <c r="E132">
        <f t="shared" si="17"/>
        <v>1</v>
      </c>
      <c r="F132">
        <f t="shared" si="18"/>
        <v>0</v>
      </c>
      <c r="G132">
        <f t="shared" si="19"/>
        <v>0</v>
      </c>
      <c r="H132">
        <f t="shared" si="20"/>
        <v>0</v>
      </c>
      <c r="I132">
        <f>IF(OR(IF(_xlfn.IFNA(VLOOKUP(A132,Collection_classifier!A:A,1,0),0)=A132,1,0),IF(_xlfn.IFNA(VLOOKUP(A132,Property_classifier!A:A,1,0),0)=A132,1,0),IF(_xlfn.IFNA(VLOOKUP(A132,Results_classifier!A:A,1,0),0)=A132,1,0),IF(_xlfn.IFNA(VLOOKUP(A132,Operation_classifier!A:A,1,0),0)=A132,1,0),IF(_xlfn.IFNA(VLOOKUP(A132,Status_classifier!A:A,1,0),0)=A132,1,0))=FALSE,1,0)</f>
        <v>1</v>
      </c>
      <c r="J132">
        <f t="shared" si="21"/>
        <v>0</v>
      </c>
      <c r="K132">
        <f t="shared" si="22"/>
        <v>0</v>
      </c>
      <c r="L132">
        <f t="shared" si="23"/>
        <v>1</v>
      </c>
      <c r="M132">
        <f t="shared" si="24"/>
        <v>0</v>
      </c>
    </row>
    <row r="133" spans="1:13" x14ac:dyDescent="0.25">
      <c r="A133" t="s">
        <v>1152</v>
      </c>
      <c r="B133" t="str">
        <f>VLOOKUP(A133,'1st expert'!$A$1:$H$144,8,0)</f>
        <v>Conceptual</v>
      </c>
      <c r="C133" t="str">
        <f>VLOOKUP(A133,'2nd expert'!$A$1:$F$144,3,0)</f>
        <v>Status</v>
      </c>
      <c r="D133" t="str">
        <f>VLOOKUP(A133,'3rd expert'!$A$1:$E$144,3,0)</f>
        <v>Status</v>
      </c>
      <c r="E133">
        <f t="shared" si="17"/>
        <v>1</v>
      </c>
      <c r="F133">
        <f t="shared" si="18"/>
        <v>0</v>
      </c>
      <c r="G133">
        <f t="shared" si="19"/>
        <v>0</v>
      </c>
      <c r="H133">
        <f t="shared" si="20"/>
        <v>0</v>
      </c>
      <c r="I133">
        <f>IF(OR(IF(_xlfn.IFNA(VLOOKUP(A133,Collection_classifier!A:A,1,0),0)=A133,1,0),IF(_xlfn.IFNA(VLOOKUP(A133,Property_classifier!A:A,1,0),0)=A133,1,0),IF(_xlfn.IFNA(VLOOKUP(A133,Results_classifier!A:A,1,0),0)=A133,1,0),IF(_xlfn.IFNA(VLOOKUP(A133,Operation_classifier!A:A,1,0),0)=A133,1,0),IF(_xlfn.IFNA(VLOOKUP(A133,Status_classifier!A:A,1,0),0)=A133,1,0))=FALSE,1,0)</f>
        <v>1</v>
      </c>
      <c r="J133">
        <f t="shared" si="21"/>
        <v>0</v>
      </c>
      <c r="K133">
        <f t="shared" si="22"/>
        <v>0</v>
      </c>
      <c r="L133">
        <f t="shared" si="23"/>
        <v>1</v>
      </c>
      <c r="M133">
        <f t="shared" si="24"/>
        <v>0</v>
      </c>
    </row>
    <row r="134" spans="1:13" x14ac:dyDescent="0.25">
      <c r="A134" t="s">
        <v>1150</v>
      </c>
      <c r="B134" t="str">
        <f>VLOOKUP(A134,'1st expert'!$A$1:$H$144,8,0)</f>
        <v>Array; Results</v>
      </c>
      <c r="C134" t="str">
        <f>VLOOKUP(A134,'2nd expert'!$A$1:$F$144,3,0)</f>
        <v>Array;Results</v>
      </c>
      <c r="D134" t="str">
        <f>VLOOKUP(A134,'3rd expert'!$A$1:$E$144,3,0)</f>
        <v>Array; Status</v>
      </c>
      <c r="E134">
        <f t="shared" si="17"/>
        <v>0</v>
      </c>
      <c r="F134">
        <f t="shared" si="18"/>
        <v>0</v>
      </c>
      <c r="G134">
        <f t="shared" si="19"/>
        <v>0</v>
      </c>
      <c r="H134">
        <f t="shared" si="20"/>
        <v>0</v>
      </c>
      <c r="I134">
        <f>IF(OR(IF(_xlfn.IFNA(VLOOKUP(A134,Collection_classifier!A:A,1,0),0)=A134,1,0),IF(_xlfn.IFNA(VLOOKUP(A134,Property_classifier!A:A,1,0),0)=A134,1,0),IF(_xlfn.IFNA(VLOOKUP(A134,Results_classifier!A:A,1,0),0)=A134,1,0),IF(_xlfn.IFNA(VLOOKUP(A134,Operation_classifier!A:A,1,0),0)=A134,1,0),IF(_xlfn.IFNA(VLOOKUP(A134,Status_classifier!A:A,1,0),0)=A134,1,0))=FALSE,1,0)</f>
        <v>1</v>
      </c>
      <c r="J134">
        <f t="shared" si="21"/>
        <v>0</v>
      </c>
      <c r="K134">
        <f t="shared" si="22"/>
        <v>0</v>
      </c>
      <c r="L134">
        <f t="shared" si="23"/>
        <v>1</v>
      </c>
      <c r="M134">
        <f t="shared" si="24"/>
        <v>0</v>
      </c>
    </row>
    <row r="135" spans="1:13" x14ac:dyDescent="0.25">
      <c r="A135" t="s">
        <v>1153</v>
      </c>
      <c r="B135" t="str">
        <f>VLOOKUP(A135,'1st expert'!$A$1:$H$144,8,0)</f>
        <v>Conceptual</v>
      </c>
      <c r="C135" t="str">
        <f>VLOOKUP(A135,'2nd expert'!$A$1:$F$144,3,0)</f>
        <v>Properties</v>
      </c>
      <c r="D135" t="str">
        <f>VLOOKUP(A135,'3rd expert'!$A$1:$E$144,3,0)</f>
        <v>Properties</v>
      </c>
      <c r="E135">
        <f t="shared" si="17"/>
        <v>1</v>
      </c>
      <c r="F135">
        <f t="shared" si="18"/>
        <v>0</v>
      </c>
      <c r="G135">
        <f t="shared" si="19"/>
        <v>0</v>
      </c>
      <c r="H135">
        <f t="shared" si="20"/>
        <v>0</v>
      </c>
      <c r="I135">
        <f>IF(OR(IF(_xlfn.IFNA(VLOOKUP(A135,Collection_classifier!A:A,1,0),0)=A135,1,0),IF(_xlfn.IFNA(VLOOKUP(A135,Property_classifier!A:A,1,0),0)=A135,1,0),IF(_xlfn.IFNA(VLOOKUP(A135,Results_classifier!A:A,1,0),0)=A135,1,0),IF(_xlfn.IFNA(VLOOKUP(A135,Operation_classifier!A:A,1,0),0)=A135,1,0),IF(_xlfn.IFNA(VLOOKUP(A135,Status_classifier!A:A,1,0),0)=A135,1,0))=FALSE,1,0)</f>
        <v>1</v>
      </c>
      <c r="J135">
        <f t="shared" si="21"/>
        <v>0</v>
      </c>
      <c r="K135">
        <f t="shared" si="22"/>
        <v>0</v>
      </c>
      <c r="L135">
        <f t="shared" si="23"/>
        <v>1</v>
      </c>
      <c r="M135">
        <f t="shared" si="24"/>
        <v>0</v>
      </c>
    </row>
    <row r="136" spans="1:13" x14ac:dyDescent="0.25">
      <c r="A136" t="s">
        <v>1154</v>
      </c>
      <c r="B136" t="str">
        <f>VLOOKUP(A136,'1st expert'!$A$1:$H$144,8,0)</f>
        <v>Conceptual</v>
      </c>
      <c r="C136" t="str">
        <f>VLOOKUP(A136,'2nd expert'!$A$1:$F$144,3,0)</f>
        <v>Conceptual</v>
      </c>
      <c r="D136" t="str">
        <f>VLOOKUP(A136,'3rd expert'!$A$1:$E$144,3,0)</f>
        <v>Properties</v>
      </c>
      <c r="E136">
        <f t="shared" si="17"/>
        <v>1</v>
      </c>
      <c r="F136">
        <f t="shared" si="18"/>
        <v>1</v>
      </c>
      <c r="G136">
        <f t="shared" si="19"/>
        <v>0</v>
      </c>
      <c r="H136">
        <f t="shared" si="20"/>
        <v>1</v>
      </c>
      <c r="I136">
        <f>IF(OR(IF(_xlfn.IFNA(VLOOKUP(A136,Collection_classifier!A:A,1,0),0)=A136,1,0),IF(_xlfn.IFNA(VLOOKUP(A136,Property_classifier!A:A,1,0),0)=A136,1,0),IF(_xlfn.IFNA(VLOOKUP(A136,Results_classifier!A:A,1,0),0)=A136,1,0),IF(_xlfn.IFNA(VLOOKUP(A136,Operation_classifier!A:A,1,0),0)=A136,1,0),IF(_xlfn.IFNA(VLOOKUP(A136,Status_classifier!A:A,1,0),0)=A136,1,0))=FALSE,1,0)</f>
        <v>1</v>
      </c>
      <c r="J136">
        <f t="shared" si="21"/>
        <v>1</v>
      </c>
      <c r="K136">
        <f t="shared" si="22"/>
        <v>0</v>
      </c>
      <c r="L136">
        <f t="shared" si="23"/>
        <v>0</v>
      </c>
      <c r="M136">
        <f t="shared" si="24"/>
        <v>0</v>
      </c>
    </row>
    <row r="137" spans="1:13" x14ac:dyDescent="0.25">
      <c r="A137" t="s">
        <v>1155</v>
      </c>
      <c r="B137" t="str">
        <f>VLOOKUP(A137,'1st expert'!$A$1:$H$144,8,0)</f>
        <v>Properties</v>
      </c>
      <c r="C137" t="str">
        <f>VLOOKUP(A137,'2nd expert'!$A$1:$F$144,3,0)</f>
        <v>Properties</v>
      </c>
      <c r="D137" t="str">
        <f>VLOOKUP(A137,'3rd expert'!$A$1:$E$144,3,0)</f>
        <v>Properties</v>
      </c>
      <c r="E137">
        <f t="shared" si="17"/>
        <v>0</v>
      </c>
      <c r="F137">
        <f t="shared" si="18"/>
        <v>0</v>
      </c>
      <c r="G137">
        <f t="shared" si="19"/>
        <v>0</v>
      </c>
      <c r="H137">
        <f t="shared" si="20"/>
        <v>0</v>
      </c>
      <c r="I137">
        <f>IF(OR(IF(_xlfn.IFNA(VLOOKUP(A137,Collection_classifier!A:A,1,0),0)=A137,1,0),IF(_xlfn.IFNA(VLOOKUP(A137,Property_classifier!A:A,1,0),0)=A137,1,0),IF(_xlfn.IFNA(VLOOKUP(A137,Results_classifier!A:A,1,0),0)=A137,1,0),IF(_xlfn.IFNA(VLOOKUP(A137,Operation_classifier!A:A,1,0),0)=A137,1,0),IF(_xlfn.IFNA(VLOOKUP(A137,Status_classifier!A:A,1,0),0)=A137,1,0))=FALSE,1,0)</f>
        <v>0</v>
      </c>
      <c r="J137">
        <f t="shared" si="21"/>
        <v>0</v>
      </c>
      <c r="K137">
        <f t="shared" si="22"/>
        <v>1</v>
      </c>
      <c r="L137">
        <f t="shared" si="23"/>
        <v>0</v>
      </c>
      <c r="M137">
        <f t="shared" si="24"/>
        <v>0</v>
      </c>
    </row>
    <row r="138" spans="1:13" x14ac:dyDescent="0.25">
      <c r="A138" t="s">
        <v>1156</v>
      </c>
      <c r="B138" t="str">
        <f>VLOOKUP(A138,'1st expert'!$A$1:$H$144,8,0)</f>
        <v>Array</v>
      </c>
      <c r="C138" t="str">
        <f>VLOOKUP(A138,'2nd expert'!$A$1:$F$144,3,0)</f>
        <v>Array</v>
      </c>
      <c r="D138" t="str">
        <f>VLOOKUP(A138,'3rd expert'!$A$1:$E$144,3,0)</f>
        <v>Array</v>
      </c>
      <c r="E138">
        <f t="shared" si="17"/>
        <v>0</v>
      </c>
      <c r="F138">
        <f t="shared" si="18"/>
        <v>0</v>
      </c>
      <c r="G138">
        <f t="shared" si="19"/>
        <v>0</v>
      </c>
      <c r="H138">
        <f t="shared" si="20"/>
        <v>0</v>
      </c>
      <c r="I138">
        <f>IF(OR(IF(_xlfn.IFNA(VLOOKUP(A138,Collection_classifier!A:A,1,0),0)=A138,1,0),IF(_xlfn.IFNA(VLOOKUP(A138,Property_classifier!A:A,1,0),0)=A138,1,0),IF(_xlfn.IFNA(VLOOKUP(A138,Results_classifier!A:A,1,0),0)=A138,1,0),IF(_xlfn.IFNA(VLOOKUP(A138,Operation_classifier!A:A,1,0),0)=A138,1,0),IF(_xlfn.IFNA(VLOOKUP(A138,Status_classifier!A:A,1,0),0)=A138,1,0))=FALSE,1,0)</f>
        <v>1</v>
      </c>
      <c r="J138">
        <f t="shared" si="21"/>
        <v>0</v>
      </c>
      <c r="K138">
        <f t="shared" si="22"/>
        <v>0</v>
      </c>
      <c r="L138">
        <f t="shared" si="23"/>
        <v>1</v>
      </c>
      <c r="M138">
        <f t="shared" si="24"/>
        <v>0</v>
      </c>
    </row>
    <row r="139" spans="1:13" x14ac:dyDescent="0.25">
      <c r="A139" t="s">
        <v>1157</v>
      </c>
      <c r="B139" t="str">
        <f>VLOOKUP(A139,'1st expert'!$A$1:$H$144,8,0)</f>
        <v>Conceptual</v>
      </c>
      <c r="C139" t="str">
        <f>VLOOKUP(A139,'2nd expert'!$A$1:$F$144,3,0)</f>
        <v>Conceptual</v>
      </c>
      <c r="D139" t="str">
        <f>VLOOKUP(A139,'3rd expert'!$A$1:$E$144,3,0)</f>
        <v>Properties</v>
      </c>
      <c r="E139">
        <f t="shared" si="17"/>
        <v>1</v>
      </c>
      <c r="F139">
        <f t="shared" si="18"/>
        <v>1</v>
      </c>
      <c r="G139">
        <f t="shared" si="19"/>
        <v>0</v>
      </c>
      <c r="H139">
        <f t="shared" si="20"/>
        <v>1</v>
      </c>
      <c r="I139">
        <f>IF(OR(IF(_xlfn.IFNA(VLOOKUP(A139,Collection_classifier!A:A,1,0),0)=A139,1,0),IF(_xlfn.IFNA(VLOOKUP(A139,Property_classifier!A:A,1,0),0)=A139,1,0),IF(_xlfn.IFNA(VLOOKUP(A139,Results_classifier!A:A,1,0),0)=A139,1,0),IF(_xlfn.IFNA(VLOOKUP(A139,Operation_classifier!A:A,1,0),0)=A139,1,0),IF(_xlfn.IFNA(VLOOKUP(A139,Status_classifier!A:A,1,0),0)=A139,1,0))=FALSE,1,0)</f>
        <v>1</v>
      </c>
      <c r="J139">
        <f t="shared" si="21"/>
        <v>1</v>
      </c>
      <c r="K139">
        <f t="shared" si="22"/>
        <v>0</v>
      </c>
      <c r="L139">
        <f t="shared" si="23"/>
        <v>0</v>
      </c>
      <c r="M139">
        <f t="shared" si="24"/>
        <v>0</v>
      </c>
    </row>
    <row r="140" spans="1:13" x14ac:dyDescent="0.25">
      <c r="A140" t="s">
        <v>1158</v>
      </c>
      <c r="B140" t="str">
        <f>VLOOKUP(A140,'1st expert'!$A$1:$H$144,8,0)</f>
        <v>Conceptual</v>
      </c>
      <c r="C140" t="str">
        <f>VLOOKUP(A140,'2nd expert'!$A$1:$F$144,3,0)</f>
        <v>Properties</v>
      </c>
      <c r="D140" t="str">
        <f>VLOOKUP(A140,'3rd expert'!$A$1:$E$144,3,0)</f>
        <v>Properties</v>
      </c>
      <c r="E140">
        <f t="shared" si="17"/>
        <v>1</v>
      </c>
      <c r="F140">
        <f t="shared" si="18"/>
        <v>0</v>
      </c>
      <c r="G140">
        <f t="shared" si="19"/>
        <v>0</v>
      </c>
      <c r="H140">
        <f t="shared" si="20"/>
        <v>0</v>
      </c>
      <c r="I140">
        <f>IF(OR(IF(_xlfn.IFNA(VLOOKUP(A140,Collection_classifier!A:A,1,0),0)=A140,1,0),IF(_xlfn.IFNA(VLOOKUP(A140,Property_classifier!A:A,1,0),0)=A140,1,0),IF(_xlfn.IFNA(VLOOKUP(A140,Results_classifier!A:A,1,0),0)=A140,1,0),IF(_xlfn.IFNA(VLOOKUP(A140,Operation_classifier!A:A,1,0),0)=A140,1,0),IF(_xlfn.IFNA(VLOOKUP(A140,Status_classifier!A:A,1,0),0)=A140,1,0))=FALSE,1,0)</f>
        <v>1</v>
      </c>
      <c r="J140">
        <f t="shared" si="21"/>
        <v>0</v>
      </c>
      <c r="K140">
        <f t="shared" si="22"/>
        <v>0</v>
      </c>
      <c r="L140">
        <f t="shared" si="23"/>
        <v>1</v>
      </c>
      <c r="M140">
        <f t="shared" si="24"/>
        <v>0</v>
      </c>
    </row>
    <row r="141" spans="1:13" x14ac:dyDescent="0.25">
      <c r="A141" t="s">
        <v>1159</v>
      </c>
      <c r="B141" t="str">
        <f>VLOOKUP(A141,'1st expert'!$A$1:$H$144,8,0)</f>
        <v>Conceptual</v>
      </c>
      <c r="C141" t="str">
        <f>VLOOKUP(A141,'2nd expert'!$A$1:$F$144,3,0)</f>
        <v>Properties</v>
      </c>
      <c r="D141" t="str">
        <f>VLOOKUP(A141,'3rd expert'!$A$1:$E$144,3,0)</f>
        <v>Operation</v>
      </c>
      <c r="E141">
        <f t="shared" si="17"/>
        <v>1</v>
      </c>
      <c r="F141">
        <f t="shared" si="18"/>
        <v>0</v>
      </c>
      <c r="G141">
        <f t="shared" si="19"/>
        <v>0</v>
      </c>
      <c r="H141">
        <f t="shared" si="20"/>
        <v>0</v>
      </c>
      <c r="I141">
        <f>IF(OR(IF(_xlfn.IFNA(VLOOKUP(A141,Collection_classifier!A:A,1,0),0)=A141,1,0),IF(_xlfn.IFNA(VLOOKUP(A141,Property_classifier!A:A,1,0),0)=A141,1,0),IF(_xlfn.IFNA(VLOOKUP(A141,Results_classifier!A:A,1,0),0)=A141,1,0),IF(_xlfn.IFNA(VLOOKUP(A141,Operation_classifier!A:A,1,0),0)=A141,1,0),IF(_xlfn.IFNA(VLOOKUP(A141,Status_classifier!A:A,1,0),0)=A141,1,0))=FALSE,1,0)</f>
        <v>1</v>
      </c>
      <c r="J141">
        <f t="shared" si="21"/>
        <v>0</v>
      </c>
      <c r="K141">
        <f t="shared" si="22"/>
        <v>0</v>
      </c>
      <c r="L141">
        <f t="shared" si="23"/>
        <v>1</v>
      </c>
      <c r="M141">
        <f t="shared" si="24"/>
        <v>0</v>
      </c>
    </row>
    <row r="142" spans="1:13" x14ac:dyDescent="0.25">
      <c r="A142" t="s">
        <v>1160</v>
      </c>
      <c r="B142" t="str">
        <f>VLOOKUP(A142,'1st expert'!$A$1:$H$144,8,0)</f>
        <v>Conceptual</v>
      </c>
      <c r="C142" t="str">
        <f>VLOOKUP(A142,'2nd expert'!$A$1:$F$144,3,0)</f>
        <v>Conceptual</v>
      </c>
      <c r="D142" t="str">
        <f>VLOOKUP(A142,'3rd expert'!$A$1:$E$144,3,0)</f>
        <v>Properties</v>
      </c>
      <c r="E142">
        <f t="shared" si="17"/>
        <v>1</v>
      </c>
      <c r="F142">
        <f t="shared" si="18"/>
        <v>1</v>
      </c>
      <c r="G142">
        <f t="shared" si="19"/>
        <v>0</v>
      </c>
      <c r="H142">
        <f t="shared" si="20"/>
        <v>1</v>
      </c>
      <c r="I142">
        <f>IF(OR(IF(_xlfn.IFNA(VLOOKUP(A142,Collection_classifier!A:A,1,0),0)=A142,1,0),IF(_xlfn.IFNA(VLOOKUP(A142,Property_classifier!A:A,1,0),0)=A142,1,0),IF(_xlfn.IFNA(VLOOKUP(A142,Results_classifier!A:A,1,0),0)=A142,1,0),IF(_xlfn.IFNA(VLOOKUP(A142,Operation_classifier!A:A,1,0),0)=A142,1,0),IF(_xlfn.IFNA(VLOOKUP(A142,Status_classifier!A:A,1,0),0)=A142,1,0))=FALSE,1,0)</f>
        <v>1</v>
      </c>
      <c r="J142">
        <f t="shared" si="21"/>
        <v>1</v>
      </c>
      <c r="K142">
        <f t="shared" si="22"/>
        <v>0</v>
      </c>
      <c r="L142">
        <f t="shared" si="23"/>
        <v>0</v>
      </c>
      <c r="M142">
        <f t="shared" si="24"/>
        <v>0</v>
      </c>
    </row>
    <row r="143" spans="1:13" x14ac:dyDescent="0.25">
      <c r="A143" t="s">
        <v>1161</v>
      </c>
      <c r="B143" t="str">
        <f>VLOOKUP(A143,'1st expert'!$A$1:$H$144,8,0)</f>
        <v>Conceptual</v>
      </c>
      <c r="C143" t="str">
        <f>VLOOKUP(A143,'2nd expert'!$A$1:$F$144,3,0)</f>
        <v>Properties</v>
      </c>
      <c r="D143" t="str">
        <f>VLOOKUP(A143,'3rd expert'!$A$1:$E$144,3,0)</f>
        <v>Properties</v>
      </c>
      <c r="E143">
        <f t="shared" si="17"/>
        <v>1</v>
      </c>
      <c r="F143">
        <f t="shared" si="18"/>
        <v>0</v>
      </c>
      <c r="G143">
        <f t="shared" si="19"/>
        <v>0</v>
      </c>
      <c r="H143">
        <f t="shared" si="20"/>
        <v>0</v>
      </c>
      <c r="I143">
        <f>IF(OR(IF(_xlfn.IFNA(VLOOKUP(A143,Collection_classifier!A:A,1,0),0)=A143,1,0),IF(_xlfn.IFNA(VLOOKUP(A143,Property_classifier!A:A,1,0),0)=A143,1,0),IF(_xlfn.IFNA(VLOOKUP(A143,Results_classifier!A:A,1,0),0)=A143,1,0),IF(_xlfn.IFNA(VLOOKUP(A143,Operation_classifier!A:A,1,0),0)=A143,1,0),IF(_xlfn.IFNA(VLOOKUP(A143,Status_classifier!A:A,1,0),0)=A143,1,0))=FALSE,1,0)</f>
        <v>1</v>
      </c>
      <c r="J143">
        <f t="shared" si="21"/>
        <v>0</v>
      </c>
      <c r="K143">
        <f t="shared" si="22"/>
        <v>0</v>
      </c>
      <c r="L143">
        <f t="shared" si="23"/>
        <v>1</v>
      </c>
      <c r="M143">
        <f t="shared" si="24"/>
        <v>0</v>
      </c>
    </row>
    <row r="144" spans="1:13" x14ac:dyDescent="0.25">
      <c r="A144" t="s">
        <v>1162</v>
      </c>
      <c r="B144" t="str">
        <f>VLOOKUP(A144,'1st expert'!$A$1:$H$144,8,0)</f>
        <v>Conceptual</v>
      </c>
      <c r="C144" t="str">
        <f>VLOOKUP(A144,'2nd expert'!$A$1:$F$144,3,0)</f>
        <v>Conceptual</v>
      </c>
      <c r="D144" t="str">
        <f>VLOOKUP(A144,'3rd expert'!$A$1:$E$144,3,0)</f>
        <v>Properties</v>
      </c>
      <c r="E144">
        <f t="shared" si="17"/>
        <v>1</v>
      </c>
      <c r="F144">
        <f t="shared" si="18"/>
        <v>1</v>
      </c>
      <c r="G144">
        <f t="shared" si="19"/>
        <v>0</v>
      </c>
      <c r="H144">
        <f t="shared" si="20"/>
        <v>1</v>
      </c>
      <c r="I144">
        <f>IF(OR(IF(_xlfn.IFNA(VLOOKUP(A144,Collection_classifier!A:A,1,0),0)=A144,1,0),IF(_xlfn.IFNA(VLOOKUP(A144,Property_classifier!A:A,1,0),0)=A144,1,0),IF(_xlfn.IFNA(VLOOKUP(A144,Results_classifier!A:A,1,0),0)=A144,1,0),IF(_xlfn.IFNA(VLOOKUP(A144,Operation_classifier!A:A,1,0),0)=A144,1,0),IF(_xlfn.IFNA(VLOOKUP(A144,Status_classifier!A:A,1,0),0)=A144,1,0))=FALSE,1,0)</f>
        <v>1</v>
      </c>
      <c r="J144">
        <f t="shared" si="21"/>
        <v>1</v>
      </c>
      <c r="K144">
        <f t="shared" si="22"/>
        <v>0</v>
      </c>
      <c r="L144">
        <f t="shared" si="23"/>
        <v>0</v>
      </c>
      <c r="M144">
        <f t="shared" si="24"/>
        <v>0</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1st expert</vt:lpstr>
      <vt:lpstr>2nd expert</vt:lpstr>
      <vt:lpstr>3rd expert</vt:lpstr>
      <vt:lpstr>Collection_classifier</vt:lpstr>
      <vt:lpstr>Property_classifier</vt:lpstr>
      <vt:lpstr>Results_classifier</vt:lpstr>
      <vt:lpstr>Operation_classifier</vt:lpstr>
      <vt:lpstr>Status_classifier</vt:lpstr>
      <vt:lpstr>Conceptual_evaluation</vt:lpstr>
      <vt:lpstr>Collection_evaluation</vt:lpstr>
      <vt:lpstr>Property_evaluation</vt:lpstr>
      <vt:lpstr>Results_evaluation</vt:lpstr>
      <vt:lpstr>Operation_evaluation</vt:lpstr>
      <vt:lpstr>Status_evaluation</vt:lpstr>
      <vt:lpstr>Summary_evaluation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Engelberg, Gal</cp:lastModifiedBy>
  <cp:revision/>
  <dcterms:created xsi:type="dcterms:W3CDTF">2021-11-28T16:46:22Z</dcterms:created>
  <dcterms:modified xsi:type="dcterms:W3CDTF">2021-12-02T13:02:11Z</dcterms:modified>
  <cp:category/>
  <cp:contentStatus/>
</cp:coreProperties>
</file>