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kenneth.l.sylvain\Documents\Kohls\Fixture Optimization\Repos\fo_worker\rpy2_POC\"/>
    </mc:Choice>
  </mc:AlternateContent>
  <bookViews>
    <workbookView xWindow="0" yWindow="0" windowWidth="6816" windowHeight="5676" firstSheet="1" activeTab="4"/>
  </bookViews>
  <sheets>
    <sheet name="Transaction_Data" sheetId="7" r:id="rId1"/>
    <sheet name="Space_Data" sheetId="8" r:id="rId2"/>
    <sheet name="Tier_Counts" sheetId="1" r:id="rId3"/>
    <sheet name="Space_Bounds" sheetId="4" r:id="rId4"/>
    <sheet name="Values" sheetId="5" r:id="rId5"/>
    <sheet name="Weighted_Metrics" sheetId="6" r:id="rId6"/>
    <sheet name="Number of Decision Variables" sheetId="9" r:id="rId7"/>
  </sheets>
  <definedNames>
    <definedName name="Categories">'Number of Decision Variables'!$B$3</definedName>
    <definedName name="Stores">'Number of Decision Variables'!$B$2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9" l="1"/>
  <c r="B2" i="9" l="1"/>
  <c r="C2" i="9" l="1"/>
  <c r="B14" i="9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B2" i="4"/>
  <c r="B3" i="4"/>
  <c r="B4" i="9" s="1"/>
  <c r="C3" i="9" l="1"/>
  <c r="B16" i="9"/>
  <c r="B13" i="9"/>
  <c r="B15" i="9"/>
  <c r="B23" i="9"/>
  <c r="B5" i="9"/>
  <c r="B22" i="9"/>
  <c r="B7" i="9" l="1"/>
  <c r="B10" i="9"/>
  <c r="B9" i="9"/>
  <c r="C22" i="9" s="1"/>
  <c r="B17" i="9"/>
  <c r="B19" i="9" s="1"/>
  <c r="B11" i="9" l="1"/>
  <c r="C21" i="9" l="1"/>
</calcChain>
</file>

<file path=xl/sharedStrings.xml><?xml version="1.0" encoding="utf-8"?>
<sst xmlns="http://schemas.openxmlformats.org/spreadsheetml/2006/main" count="349" uniqueCount="82">
  <si>
    <t>Tier_Count_Min</t>
  </si>
  <si>
    <t>Tier_Count_Max</t>
  </si>
  <si>
    <t>Store</t>
  </si>
  <si>
    <t>Space_Min</t>
  </si>
  <si>
    <t>Space_Max</t>
  </si>
  <si>
    <t>Metric_Adjustment</t>
  </si>
  <si>
    <t>Sales_Penetration_Threshold</t>
  </si>
  <si>
    <t>Increment</t>
  </si>
  <si>
    <t>Value</t>
  </si>
  <si>
    <t>Input</t>
  </si>
  <si>
    <t>spread</t>
  </si>
  <si>
    <t>salesPenetration</t>
  </si>
  <si>
    <t>salesPerSpaceUnit</t>
  </si>
  <si>
    <t>grossMargin</t>
  </si>
  <si>
    <t>inventoryTurns</t>
  </si>
  <si>
    <t>Metric</t>
  </si>
  <si>
    <t>Weight</t>
  </si>
  <si>
    <t>Climate</t>
  </si>
  <si>
    <t xml:space="preserve">VSG </t>
  </si>
  <si>
    <t>ST</t>
  </si>
  <si>
    <t>LG</t>
  </si>
  <si>
    <t>Sales $</t>
  </si>
  <si>
    <t>BOH $</t>
  </si>
  <si>
    <t>Receipts  $</t>
  </si>
  <si>
    <t>Sales Units</t>
  </si>
  <si>
    <t>BOH Units</t>
  </si>
  <si>
    <t>Receipts Units</t>
  </si>
  <si>
    <t>Profit $</t>
  </si>
  <si>
    <t>Profit %</t>
  </si>
  <si>
    <t>CC Count w/ BOH</t>
  </si>
  <si>
    <t>Space</t>
  </si>
  <si>
    <t>Tier_Value</t>
  </si>
  <si>
    <t>Increment Size</t>
  </si>
  <si>
    <t>Max Upper Space Limit</t>
  </si>
  <si>
    <t>Decision Variable Limit</t>
  </si>
  <si>
    <t>Validation</t>
  </si>
  <si>
    <t>Total # of Decision Variables</t>
  </si>
  <si>
    <t># of Created Tier Decision Variables</t>
  </si>
  <si>
    <t># of Selected Tier Decision Variables</t>
  </si>
  <si>
    <t>Number of Decision Variables</t>
  </si>
  <si>
    <t>Category Count</t>
  </si>
  <si>
    <t>Store Count</t>
  </si>
  <si>
    <t>Max Lower Space Limit</t>
  </si>
  <si>
    <t>Number of Constraint Variables</t>
  </si>
  <si>
    <t>Brand 1</t>
  </si>
  <si>
    <t>Brand 2</t>
  </si>
  <si>
    <t>Brand 3</t>
  </si>
  <si>
    <t>Brand 4</t>
  </si>
  <si>
    <t>Brand 5</t>
  </si>
  <si>
    <t>Brand 6</t>
  </si>
  <si>
    <t>Brand 7</t>
  </si>
  <si>
    <t>Brand 8</t>
  </si>
  <si>
    <t>Brand 9</t>
  </si>
  <si>
    <t>Brand 10</t>
  </si>
  <si>
    <t>Brand 11</t>
  </si>
  <si>
    <t>Brand 12</t>
  </si>
  <si>
    <t>Brand 13</t>
  </si>
  <si>
    <t>Brand 14</t>
  </si>
  <si>
    <t>Brand 15</t>
  </si>
  <si>
    <t>Brand 16</t>
  </si>
  <si>
    <t>Brand 17</t>
  </si>
  <si>
    <t>Brand 18</t>
  </si>
  <si>
    <t>Brand 19</t>
  </si>
  <si>
    <t>Brand 20</t>
  </si>
  <si>
    <t>Current Space</t>
  </si>
  <si>
    <t>A</t>
  </si>
  <si>
    <t>B</t>
  </si>
  <si>
    <t>C</t>
  </si>
  <si>
    <t>D</t>
  </si>
  <si>
    <t>Balance Back</t>
  </si>
  <si>
    <t>Tier Counts</t>
  </si>
  <si>
    <t>Space Bounds</t>
  </si>
  <si>
    <t>One Space per Store Category</t>
  </si>
  <si>
    <t>Selected Tier - Created Tier Relationship</t>
  </si>
  <si>
    <t>Space Level Count</t>
  </si>
  <si>
    <t>Input Variables</t>
  </si>
  <si>
    <t>Global Balance Back</t>
  </si>
  <si>
    <t>Total # of Constraint Variables</t>
  </si>
  <si>
    <t>Global_Space</t>
  </si>
  <si>
    <t>Data Validation</t>
  </si>
  <si>
    <t>Optimization Name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</si>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</sst>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3" fontId="0" fillId="0" borderId="0" xfId="1" applyNumberFormat="1" applyFont="1" applyAlignment="1">
      <alignment horizontal="left"/>
    </xf>
    <xf numFmtId="3" fontId="0" fillId="0" borderId="0" xfId="0" applyNumberFormat="1" applyAlignment="1">
      <alignment horizontal="left"/>
    </xf>
    <xf numFmtId="164" fontId="0" fillId="0" borderId="0" xfId="1" applyNumberFormat="1" applyFont="1"/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0" fontId="0" fillId="0" borderId="0" xfId="0" applyNumberFormat="1"/>
    <xf numFmtId="0" fontId="0" fillId="0" borderId="0" xfId="0" applyNumberFormat="1"/>
    <xf numFmtId="0" fontId="3" fillId="0" borderId="0" xfId="0" applyFont="1"/>
    <xf numFmtId="0" fontId="2" fillId="2" borderId="0" xfId="0" applyFont="1" applyFill="1" applyAlignment="1"/>
    <xf numFmtId="0" fontId="2" fillId="2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Y12"/>
  <sheetViews>
    <sheetView topLeftCell="B1" workbookViewId="0">
      <selection activeCell="B1" sqref="B1"/>
    </sheetView>
  </sheetViews>
  <sheetFormatPr defaultRowHeight="14.4" x14ac:dyDescent="0.3"/>
  <sheetData>
    <row r="1" spans="1:181" x14ac:dyDescent="0.3">
      <c r="A1" t="s">
        <v>2</v>
      </c>
      <c r="B1" t="s">
        <v>44</v>
      </c>
      <c r="K1" t="s">
        <v>45</v>
      </c>
      <c r="T1" t="s">
        <v>46</v>
      </c>
      <c r="AC1" t="s">
        <v>47</v>
      </c>
      <c r="AL1" t="s">
        <v>48</v>
      </c>
      <c r="AU1" t="s">
        <v>49</v>
      </c>
      <c r="BD1" t="s">
        <v>50</v>
      </c>
      <c r="BM1" t="s">
        <v>51</v>
      </c>
      <c r="BV1" t="s">
        <v>52</v>
      </c>
      <c r="CE1" t="s">
        <v>53</v>
      </c>
      <c r="CN1" t="s">
        <v>54</v>
      </c>
      <c r="CW1" t="s">
        <v>55</v>
      </c>
      <c r="DF1" t="s">
        <v>56</v>
      </c>
      <c r="DO1" t="s">
        <v>57</v>
      </c>
      <c r="DX1" t="s">
        <v>58</v>
      </c>
      <c r="EG1" t="s">
        <v>59</v>
      </c>
      <c r="EP1" t="s">
        <v>60</v>
      </c>
      <c r="EY1" t="s">
        <v>61</v>
      </c>
      <c r="FH1" t="s">
        <v>62</v>
      </c>
      <c r="FQ1" t="s">
        <v>63</v>
      </c>
    </row>
    <row r="2" spans="1:181" x14ac:dyDescent="0.3"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21</v>
      </c>
      <c r="AD2" t="s">
        <v>22</v>
      </c>
      <c r="AE2" t="s">
        <v>23</v>
      </c>
      <c r="AF2" t="s">
        <v>24</v>
      </c>
      <c r="AG2" t="s">
        <v>25</v>
      </c>
      <c r="AH2" t="s">
        <v>26</v>
      </c>
      <c r="AI2" t="s">
        <v>27</v>
      </c>
      <c r="AJ2" t="s">
        <v>28</v>
      </c>
      <c r="AK2" t="s">
        <v>29</v>
      </c>
      <c r="AL2" t="s">
        <v>21</v>
      </c>
      <c r="AM2" t="s">
        <v>22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28</v>
      </c>
      <c r="AT2" t="s">
        <v>29</v>
      </c>
      <c r="AU2" t="s">
        <v>21</v>
      </c>
      <c r="AV2" t="s">
        <v>22</v>
      </c>
      <c r="AW2" t="s">
        <v>23</v>
      </c>
      <c r="AX2" t="s">
        <v>24</v>
      </c>
      <c r="AY2" t="s">
        <v>25</v>
      </c>
      <c r="AZ2" t="s">
        <v>26</v>
      </c>
      <c r="BA2" t="s">
        <v>27</v>
      </c>
      <c r="BB2" t="s">
        <v>28</v>
      </c>
      <c r="BC2" t="s">
        <v>29</v>
      </c>
      <c r="BD2" t="s">
        <v>21</v>
      </c>
      <c r="BE2" t="s">
        <v>22</v>
      </c>
      <c r="BF2" t="s">
        <v>23</v>
      </c>
      <c r="BG2" t="s">
        <v>24</v>
      </c>
      <c r="BH2" t="s">
        <v>25</v>
      </c>
      <c r="BI2" t="s">
        <v>26</v>
      </c>
      <c r="BJ2" t="s">
        <v>27</v>
      </c>
      <c r="BK2" t="s">
        <v>28</v>
      </c>
      <c r="BL2" t="s">
        <v>29</v>
      </c>
      <c r="BM2" t="s">
        <v>21</v>
      </c>
      <c r="BN2" t="s">
        <v>22</v>
      </c>
      <c r="BO2" t="s">
        <v>23</v>
      </c>
      <c r="BP2" t="s">
        <v>24</v>
      </c>
      <c r="BQ2" t="s">
        <v>25</v>
      </c>
      <c r="BR2" t="s">
        <v>26</v>
      </c>
      <c r="BS2" t="s">
        <v>27</v>
      </c>
      <c r="BT2" t="s">
        <v>28</v>
      </c>
      <c r="BU2" t="s">
        <v>29</v>
      </c>
      <c r="BV2" t="s">
        <v>21</v>
      </c>
      <c r="BW2" t="s">
        <v>22</v>
      </c>
      <c r="BX2" t="s">
        <v>23</v>
      </c>
      <c r="BY2" t="s">
        <v>24</v>
      </c>
      <c r="BZ2" t="s">
        <v>25</v>
      </c>
      <c r="CA2" t="s">
        <v>26</v>
      </c>
      <c r="CB2" t="s">
        <v>27</v>
      </c>
      <c r="CC2" t="s">
        <v>28</v>
      </c>
      <c r="CD2" t="s">
        <v>29</v>
      </c>
      <c r="CE2" t="s">
        <v>21</v>
      </c>
      <c r="CF2" t="s">
        <v>22</v>
      </c>
      <c r="CG2" t="s">
        <v>23</v>
      </c>
      <c r="CH2" t="s">
        <v>24</v>
      </c>
      <c r="CI2" t="s">
        <v>25</v>
      </c>
      <c r="CJ2" t="s">
        <v>26</v>
      </c>
      <c r="CK2" t="s">
        <v>27</v>
      </c>
      <c r="CL2" t="s">
        <v>28</v>
      </c>
      <c r="CM2" t="s">
        <v>29</v>
      </c>
      <c r="CN2" t="s">
        <v>21</v>
      </c>
      <c r="CO2" t="s">
        <v>22</v>
      </c>
      <c r="CP2" t="s">
        <v>23</v>
      </c>
      <c r="CQ2" t="s">
        <v>24</v>
      </c>
      <c r="CR2" t="s">
        <v>25</v>
      </c>
      <c r="CS2" t="s">
        <v>26</v>
      </c>
      <c r="CT2" t="s">
        <v>27</v>
      </c>
      <c r="CU2" t="s">
        <v>28</v>
      </c>
      <c r="CV2" t="s">
        <v>29</v>
      </c>
      <c r="CW2" t="s">
        <v>21</v>
      </c>
      <c r="CX2" t="s">
        <v>22</v>
      </c>
      <c r="CY2" t="s">
        <v>23</v>
      </c>
      <c r="CZ2" t="s">
        <v>24</v>
      </c>
      <c r="DA2" t="s">
        <v>25</v>
      </c>
      <c r="DB2" t="s">
        <v>26</v>
      </c>
      <c r="DC2" t="s">
        <v>27</v>
      </c>
      <c r="DD2" t="s">
        <v>28</v>
      </c>
      <c r="DE2" t="s">
        <v>29</v>
      </c>
      <c r="DF2" t="s">
        <v>21</v>
      </c>
      <c r="DG2" t="s">
        <v>22</v>
      </c>
      <c r="DH2" t="s">
        <v>23</v>
      </c>
      <c r="DI2" t="s">
        <v>24</v>
      </c>
      <c r="DJ2" t="s">
        <v>25</v>
      </c>
      <c r="DK2" t="s">
        <v>26</v>
      </c>
      <c r="DL2" t="s">
        <v>27</v>
      </c>
      <c r="DM2" t="s">
        <v>28</v>
      </c>
      <c r="DN2" t="s">
        <v>29</v>
      </c>
      <c r="DO2" t="s">
        <v>21</v>
      </c>
      <c r="DP2" t="s">
        <v>22</v>
      </c>
      <c r="DQ2" t="s">
        <v>23</v>
      </c>
      <c r="DR2" t="s">
        <v>24</v>
      </c>
      <c r="DS2" t="s">
        <v>25</v>
      </c>
      <c r="DT2" t="s">
        <v>26</v>
      </c>
      <c r="DU2" t="s">
        <v>27</v>
      </c>
      <c r="DV2" t="s">
        <v>28</v>
      </c>
      <c r="DW2" t="s">
        <v>29</v>
      </c>
      <c r="DX2" t="s">
        <v>21</v>
      </c>
      <c r="DY2" t="s">
        <v>22</v>
      </c>
      <c r="DZ2" t="s">
        <v>23</v>
      </c>
      <c r="EA2" t="s">
        <v>24</v>
      </c>
      <c r="EB2" t="s">
        <v>25</v>
      </c>
      <c r="EC2" t="s">
        <v>26</v>
      </c>
      <c r="ED2" t="s">
        <v>27</v>
      </c>
      <c r="EE2" t="s">
        <v>28</v>
      </c>
      <c r="EF2" t="s">
        <v>29</v>
      </c>
      <c r="EG2" t="s">
        <v>21</v>
      </c>
      <c r="EH2" t="s">
        <v>22</v>
      </c>
      <c r="EI2" t="s">
        <v>23</v>
      </c>
      <c r="EJ2" t="s">
        <v>24</v>
      </c>
      <c r="EK2" t="s">
        <v>25</v>
      </c>
      <c r="EL2" t="s">
        <v>26</v>
      </c>
      <c r="EM2" t="s">
        <v>27</v>
      </c>
      <c r="EN2" t="s">
        <v>28</v>
      </c>
      <c r="EO2" t="s">
        <v>29</v>
      </c>
      <c r="EP2" t="s">
        <v>21</v>
      </c>
      <c r="EQ2" t="s">
        <v>22</v>
      </c>
      <c r="ER2" t="s">
        <v>23</v>
      </c>
      <c r="ES2" t="s">
        <v>24</v>
      </c>
      <c r="ET2" t="s">
        <v>25</v>
      </c>
      <c r="EU2" t="s">
        <v>26</v>
      </c>
      <c r="EV2" t="s">
        <v>27</v>
      </c>
      <c r="EW2" t="s">
        <v>28</v>
      </c>
      <c r="EX2" t="s">
        <v>29</v>
      </c>
      <c r="EY2" t="s">
        <v>21</v>
      </c>
      <c r="EZ2" t="s">
        <v>22</v>
      </c>
      <c r="FA2" t="s">
        <v>23</v>
      </c>
      <c r="FB2" t="s">
        <v>24</v>
      </c>
      <c r="FC2" t="s">
        <v>25</v>
      </c>
      <c r="FD2" t="s">
        <v>26</v>
      </c>
      <c r="FE2" t="s">
        <v>27</v>
      </c>
      <c r="FF2" t="s">
        <v>28</v>
      </c>
      <c r="FG2" t="s">
        <v>29</v>
      </c>
      <c r="FH2" t="s">
        <v>21</v>
      </c>
      <c r="FI2" t="s">
        <v>22</v>
      </c>
      <c r="FJ2" t="s">
        <v>23</v>
      </c>
      <c r="FK2" t="s">
        <v>24</v>
      </c>
      <c r="FL2" t="s">
        <v>25</v>
      </c>
      <c r="FM2" t="s">
        <v>26</v>
      </c>
      <c r="FN2" t="s">
        <v>27</v>
      </c>
      <c r="FO2" t="s">
        <v>28</v>
      </c>
      <c r="FP2" t="s">
        <v>29</v>
      </c>
      <c r="FQ2" t="s">
        <v>21</v>
      </c>
      <c r="FR2" t="s">
        <v>22</v>
      </c>
      <c r="FS2" t="s">
        <v>23</v>
      </c>
      <c r="FT2" t="s">
        <v>24</v>
      </c>
      <c r="FU2" t="s">
        <v>25</v>
      </c>
      <c r="FV2" t="s">
        <v>26</v>
      </c>
      <c r="FW2" t="s">
        <v>27</v>
      </c>
      <c r="FX2" t="s">
        <v>28</v>
      </c>
      <c r="FY2" t="s">
        <v>29</v>
      </c>
    </row>
    <row r="3" spans="1:181" x14ac:dyDescent="0.3">
      <c r="A3">
        <v>7</v>
      </c>
      <c r="B3">
        <v>5</v>
      </c>
      <c r="C3">
        <v>114</v>
      </c>
      <c r="D3">
        <v>211</v>
      </c>
      <c r="E3">
        <v>350</v>
      </c>
      <c r="F3">
        <v>107</v>
      </c>
      <c r="G3">
        <v>430</v>
      </c>
      <c r="H3">
        <v>75</v>
      </c>
      <c r="I3">
        <v>0.21</v>
      </c>
      <c r="J3">
        <v>0</v>
      </c>
      <c r="K3">
        <v>5</v>
      </c>
      <c r="L3">
        <v>114</v>
      </c>
      <c r="M3">
        <v>211</v>
      </c>
      <c r="N3">
        <v>350</v>
      </c>
      <c r="O3">
        <v>107</v>
      </c>
      <c r="P3">
        <v>430</v>
      </c>
      <c r="Q3">
        <v>75</v>
      </c>
      <c r="R3">
        <v>0.23</v>
      </c>
      <c r="S3">
        <v>0</v>
      </c>
      <c r="T3">
        <v>5</v>
      </c>
      <c r="U3">
        <v>114</v>
      </c>
      <c r="V3">
        <v>211</v>
      </c>
      <c r="W3">
        <v>350</v>
      </c>
      <c r="X3">
        <v>107</v>
      </c>
      <c r="Y3">
        <v>430</v>
      </c>
      <c r="Z3">
        <v>75</v>
      </c>
      <c r="AA3">
        <v>0.03</v>
      </c>
      <c r="AB3">
        <v>0</v>
      </c>
      <c r="AC3">
        <v>5</v>
      </c>
      <c r="AD3">
        <v>114</v>
      </c>
      <c r="AE3">
        <v>211</v>
      </c>
      <c r="AF3">
        <v>350</v>
      </c>
      <c r="AG3">
        <v>107</v>
      </c>
      <c r="AH3">
        <v>430</v>
      </c>
      <c r="AI3">
        <v>0.48</v>
      </c>
      <c r="AJ3">
        <v>1</v>
      </c>
      <c r="AK3">
        <v>0</v>
      </c>
      <c r="AL3">
        <v>5</v>
      </c>
      <c r="AM3">
        <v>114</v>
      </c>
      <c r="AN3">
        <v>211</v>
      </c>
      <c r="AO3">
        <v>350</v>
      </c>
      <c r="AP3">
        <v>107</v>
      </c>
      <c r="AQ3">
        <v>430</v>
      </c>
      <c r="AR3">
        <v>75</v>
      </c>
      <c r="AS3">
        <v>0.79</v>
      </c>
      <c r="AT3">
        <v>0</v>
      </c>
      <c r="AU3">
        <v>5</v>
      </c>
      <c r="AV3">
        <v>114</v>
      </c>
      <c r="AW3">
        <v>211</v>
      </c>
      <c r="AX3">
        <v>350</v>
      </c>
      <c r="AY3">
        <v>107</v>
      </c>
      <c r="AZ3">
        <v>430</v>
      </c>
      <c r="BA3">
        <v>75</v>
      </c>
      <c r="BB3">
        <v>1</v>
      </c>
      <c r="BC3">
        <v>0</v>
      </c>
      <c r="BD3">
        <v>5</v>
      </c>
      <c r="BE3">
        <v>114</v>
      </c>
      <c r="BF3">
        <v>211</v>
      </c>
      <c r="BG3">
        <v>350</v>
      </c>
      <c r="BH3">
        <v>107</v>
      </c>
      <c r="BI3">
        <v>430</v>
      </c>
      <c r="BJ3">
        <v>75</v>
      </c>
      <c r="BK3">
        <v>0.05</v>
      </c>
      <c r="BL3">
        <v>0</v>
      </c>
      <c r="BM3">
        <v>5</v>
      </c>
      <c r="BN3">
        <v>114</v>
      </c>
      <c r="BO3">
        <v>211</v>
      </c>
      <c r="BP3">
        <v>350</v>
      </c>
      <c r="BQ3">
        <v>107</v>
      </c>
      <c r="BR3">
        <v>430</v>
      </c>
      <c r="BS3">
        <v>75</v>
      </c>
      <c r="BT3">
        <v>1</v>
      </c>
      <c r="BU3">
        <v>0</v>
      </c>
      <c r="BV3">
        <v>5</v>
      </c>
      <c r="BW3">
        <v>114</v>
      </c>
      <c r="BX3">
        <v>211</v>
      </c>
      <c r="BY3">
        <v>350</v>
      </c>
      <c r="BZ3">
        <v>107</v>
      </c>
      <c r="CA3">
        <v>430</v>
      </c>
      <c r="CB3">
        <v>0.01</v>
      </c>
      <c r="CC3">
        <v>1</v>
      </c>
      <c r="CD3">
        <v>0</v>
      </c>
      <c r="CE3">
        <v>5</v>
      </c>
      <c r="CF3">
        <v>114</v>
      </c>
      <c r="CG3">
        <v>211</v>
      </c>
      <c r="CH3">
        <v>350</v>
      </c>
      <c r="CI3">
        <v>107</v>
      </c>
      <c r="CJ3">
        <v>430</v>
      </c>
      <c r="CK3">
        <v>75</v>
      </c>
      <c r="CL3">
        <v>0.59</v>
      </c>
      <c r="CM3">
        <v>0</v>
      </c>
      <c r="CN3">
        <v>5</v>
      </c>
      <c r="CO3">
        <v>114</v>
      </c>
      <c r="CP3">
        <v>211</v>
      </c>
      <c r="CQ3">
        <v>350</v>
      </c>
      <c r="CR3">
        <v>107</v>
      </c>
      <c r="CS3">
        <v>430</v>
      </c>
      <c r="CT3">
        <v>75</v>
      </c>
      <c r="CU3">
        <v>0.9</v>
      </c>
      <c r="CV3">
        <v>0</v>
      </c>
      <c r="CW3">
        <v>5</v>
      </c>
      <c r="CX3">
        <v>114</v>
      </c>
      <c r="CY3">
        <v>211</v>
      </c>
      <c r="CZ3">
        <v>350</v>
      </c>
      <c r="DA3">
        <v>107</v>
      </c>
      <c r="DB3">
        <v>430</v>
      </c>
      <c r="DC3">
        <v>75</v>
      </c>
      <c r="DD3">
        <v>0.15</v>
      </c>
      <c r="DE3">
        <v>0</v>
      </c>
      <c r="DF3">
        <v>5</v>
      </c>
      <c r="DG3">
        <v>114</v>
      </c>
      <c r="DH3">
        <v>211</v>
      </c>
      <c r="DI3">
        <v>350</v>
      </c>
      <c r="DJ3">
        <v>107</v>
      </c>
      <c r="DK3">
        <v>430</v>
      </c>
      <c r="DL3">
        <v>75</v>
      </c>
      <c r="DM3">
        <v>0</v>
      </c>
      <c r="DN3">
        <v>0</v>
      </c>
      <c r="DO3">
        <v>5</v>
      </c>
      <c r="DP3">
        <v>114</v>
      </c>
      <c r="DQ3">
        <v>211</v>
      </c>
      <c r="DR3">
        <v>350</v>
      </c>
      <c r="DS3">
        <v>107</v>
      </c>
      <c r="DT3">
        <v>430</v>
      </c>
      <c r="DU3">
        <v>75</v>
      </c>
      <c r="DV3">
        <v>0.38</v>
      </c>
      <c r="DW3">
        <v>0</v>
      </c>
      <c r="DX3">
        <v>5</v>
      </c>
      <c r="DY3">
        <v>114</v>
      </c>
      <c r="DZ3">
        <v>211</v>
      </c>
      <c r="EA3">
        <v>350</v>
      </c>
      <c r="EB3">
        <v>107</v>
      </c>
      <c r="EC3">
        <v>430</v>
      </c>
      <c r="ED3">
        <v>75</v>
      </c>
      <c r="EE3">
        <v>0.5</v>
      </c>
      <c r="EF3">
        <v>0</v>
      </c>
      <c r="EG3">
        <v>5</v>
      </c>
      <c r="EH3">
        <v>114</v>
      </c>
      <c r="EI3">
        <v>211</v>
      </c>
      <c r="EJ3">
        <v>350</v>
      </c>
      <c r="EK3">
        <v>107</v>
      </c>
      <c r="EL3">
        <v>430</v>
      </c>
      <c r="EM3">
        <v>75</v>
      </c>
      <c r="EN3">
        <v>0.74</v>
      </c>
      <c r="EO3">
        <v>0</v>
      </c>
      <c r="EP3">
        <v>5</v>
      </c>
      <c r="EQ3">
        <v>114</v>
      </c>
      <c r="ER3">
        <v>211</v>
      </c>
      <c r="ES3">
        <v>350</v>
      </c>
      <c r="ET3">
        <v>107</v>
      </c>
      <c r="EU3">
        <v>430</v>
      </c>
      <c r="EV3">
        <v>75</v>
      </c>
      <c r="EW3">
        <v>0.99</v>
      </c>
      <c r="EX3">
        <v>0</v>
      </c>
      <c r="EY3">
        <v>5</v>
      </c>
      <c r="EZ3">
        <v>114</v>
      </c>
      <c r="FA3">
        <v>211</v>
      </c>
      <c r="FB3">
        <v>350</v>
      </c>
      <c r="FC3">
        <v>107</v>
      </c>
      <c r="FD3">
        <v>430</v>
      </c>
      <c r="FE3">
        <v>75</v>
      </c>
      <c r="FF3">
        <v>0.33</v>
      </c>
      <c r="FG3">
        <v>0</v>
      </c>
      <c r="FH3">
        <v>5</v>
      </c>
      <c r="FI3">
        <v>114</v>
      </c>
      <c r="FJ3">
        <v>211</v>
      </c>
      <c r="FK3">
        <v>350</v>
      </c>
      <c r="FL3">
        <v>107</v>
      </c>
      <c r="FM3">
        <v>430</v>
      </c>
      <c r="FN3">
        <v>75</v>
      </c>
      <c r="FO3">
        <v>0.99</v>
      </c>
      <c r="FP3">
        <v>0</v>
      </c>
      <c r="FQ3">
        <v>5</v>
      </c>
      <c r="FR3">
        <v>114</v>
      </c>
      <c r="FS3">
        <v>211</v>
      </c>
      <c r="FT3">
        <v>350</v>
      </c>
      <c r="FU3">
        <v>107</v>
      </c>
      <c r="FV3">
        <v>430</v>
      </c>
      <c r="FW3">
        <v>75</v>
      </c>
      <c r="FX3">
        <v>0.95</v>
      </c>
      <c r="FY3">
        <v>0</v>
      </c>
    </row>
    <row r="4" spans="1:181" x14ac:dyDescent="0.3">
      <c r="A4">
        <v>8</v>
      </c>
      <c r="B4">
        <v>211</v>
      </c>
      <c r="C4">
        <v>357</v>
      </c>
      <c r="D4">
        <v>399</v>
      </c>
      <c r="E4">
        <v>73</v>
      </c>
      <c r="F4">
        <v>303</v>
      </c>
      <c r="G4">
        <v>317</v>
      </c>
      <c r="H4">
        <v>303</v>
      </c>
      <c r="I4">
        <v>0.16</v>
      </c>
      <c r="J4">
        <v>9</v>
      </c>
      <c r="K4">
        <v>211</v>
      </c>
      <c r="L4">
        <v>357</v>
      </c>
      <c r="M4">
        <v>399</v>
      </c>
      <c r="N4">
        <v>73</v>
      </c>
      <c r="O4">
        <v>303</v>
      </c>
      <c r="P4">
        <v>317</v>
      </c>
      <c r="Q4">
        <v>303</v>
      </c>
      <c r="R4">
        <v>0.16</v>
      </c>
      <c r="S4">
        <v>9</v>
      </c>
      <c r="T4">
        <v>211</v>
      </c>
      <c r="U4">
        <v>357</v>
      </c>
      <c r="V4">
        <v>399</v>
      </c>
      <c r="W4">
        <v>73</v>
      </c>
      <c r="X4">
        <v>303</v>
      </c>
      <c r="Y4">
        <v>317</v>
      </c>
      <c r="Z4">
        <v>303</v>
      </c>
      <c r="AA4">
        <v>0.97</v>
      </c>
      <c r="AB4">
        <v>9</v>
      </c>
      <c r="AC4">
        <v>211</v>
      </c>
      <c r="AD4">
        <v>357</v>
      </c>
      <c r="AE4">
        <v>399</v>
      </c>
      <c r="AF4">
        <v>73</v>
      </c>
      <c r="AG4">
        <v>303</v>
      </c>
      <c r="AH4">
        <v>317</v>
      </c>
      <c r="AI4">
        <v>0.25</v>
      </c>
      <c r="AJ4">
        <v>0</v>
      </c>
      <c r="AK4">
        <v>9</v>
      </c>
      <c r="AL4">
        <v>211</v>
      </c>
      <c r="AM4">
        <v>357</v>
      </c>
      <c r="AN4">
        <v>399</v>
      </c>
      <c r="AO4">
        <v>73</v>
      </c>
      <c r="AP4">
        <v>303</v>
      </c>
      <c r="AQ4">
        <v>317</v>
      </c>
      <c r="AR4">
        <v>303</v>
      </c>
      <c r="AS4">
        <v>0.26</v>
      </c>
      <c r="AT4">
        <v>9</v>
      </c>
      <c r="AU4">
        <v>211</v>
      </c>
      <c r="AV4">
        <v>357</v>
      </c>
      <c r="AW4">
        <v>399</v>
      </c>
      <c r="AX4">
        <v>73</v>
      </c>
      <c r="AY4">
        <v>303</v>
      </c>
      <c r="AZ4">
        <v>317</v>
      </c>
      <c r="BA4">
        <v>303</v>
      </c>
      <c r="BB4">
        <v>0</v>
      </c>
      <c r="BC4">
        <v>9</v>
      </c>
      <c r="BD4">
        <v>211</v>
      </c>
      <c r="BE4">
        <v>357</v>
      </c>
      <c r="BF4">
        <v>399</v>
      </c>
      <c r="BG4">
        <v>73</v>
      </c>
      <c r="BH4">
        <v>303</v>
      </c>
      <c r="BI4">
        <v>317</v>
      </c>
      <c r="BJ4">
        <v>303</v>
      </c>
      <c r="BK4">
        <v>0.2</v>
      </c>
      <c r="BL4">
        <v>9</v>
      </c>
      <c r="BM4">
        <v>211</v>
      </c>
      <c r="BN4">
        <v>357</v>
      </c>
      <c r="BO4">
        <v>399</v>
      </c>
      <c r="BP4">
        <v>73</v>
      </c>
      <c r="BQ4">
        <v>303</v>
      </c>
      <c r="BR4">
        <v>317</v>
      </c>
      <c r="BS4">
        <v>303</v>
      </c>
      <c r="BT4">
        <v>0</v>
      </c>
      <c r="BU4">
        <v>9</v>
      </c>
      <c r="BV4">
        <v>211</v>
      </c>
      <c r="BW4">
        <v>357</v>
      </c>
      <c r="BX4">
        <v>399</v>
      </c>
      <c r="BY4">
        <v>73</v>
      </c>
      <c r="BZ4">
        <v>303</v>
      </c>
      <c r="CA4">
        <v>317</v>
      </c>
      <c r="CB4">
        <v>0.24</v>
      </c>
      <c r="CC4">
        <v>0</v>
      </c>
      <c r="CD4">
        <v>9</v>
      </c>
      <c r="CE4">
        <v>211</v>
      </c>
      <c r="CF4">
        <v>357</v>
      </c>
      <c r="CG4">
        <v>399</v>
      </c>
      <c r="CH4">
        <v>73</v>
      </c>
      <c r="CI4">
        <v>303</v>
      </c>
      <c r="CJ4">
        <v>317</v>
      </c>
      <c r="CK4">
        <v>303</v>
      </c>
      <c r="CL4">
        <v>0.95</v>
      </c>
      <c r="CM4">
        <v>9</v>
      </c>
      <c r="CN4">
        <v>211</v>
      </c>
      <c r="CO4">
        <v>357</v>
      </c>
      <c r="CP4">
        <v>399</v>
      </c>
      <c r="CQ4">
        <v>73</v>
      </c>
      <c r="CR4">
        <v>303</v>
      </c>
      <c r="CS4">
        <v>317</v>
      </c>
      <c r="CT4">
        <v>303</v>
      </c>
      <c r="CU4">
        <v>0.82</v>
      </c>
      <c r="CV4">
        <v>9</v>
      </c>
      <c r="CW4">
        <v>211</v>
      </c>
      <c r="CX4">
        <v>357</v>
      </c>
      <c r="CY4">
        <v>399</v>
      </c>
      <c r="CZ4">
        <v>73</v>
      </c>
      <c r="DA4">
        <v>303</v>
      </c>
      <c r="DB4">
        <v>317</v>
      </c>
      <c r="DC4">
        <v>303</v>
      </c>
      <c r="DD4">
        <v>0.25</v>
      </c>
      <c r="DE4">
        <v>9</v>
      </c>
      <c r="DF4">
        <v>211</v>
      </c>
      <c r="DG4">
        <v>357</v>
      </c>
      <c r="DH4">
        <v>399</v>
      </c>
      <c r="DI4">
        <v>73</v>
      </c>
      <c r="DJ4">
        <v>303</v>
      </c>
      <c r="DK4">
        <v>317</v>
      </c>
      <c r="DL4">
        <v>303</v>
      </c>
      <c r="DM4">
        <v>0.44</v>
      </c>
      <c r="DN4">
        <v>9</v>
      </c>
      <c r="DO4">
        <v>211</v>
      </c>
      <c r="DP4">
        <v>357</v>
      </c>
      <c r="DQ4">
        <v>399</v>
      </c>
      <c r="DR4">
        <v>73</v>
      </c>
      <c r="DS4">
        <v>303</v>
      </c>
      <c r="DT4">
        <v>317</v>
      </c>
      <c r="DU4">
        <v>303</v>
      </c>
      <c r="DV4">
        <v>0.14000000000000001</v>
      </c>
      <c r="DW4">
        <v>9</v>
      </c>
      <c r="DX4">
        <v>211</v>
      </c>
      <c r="DY4">
        <v>357</v>
      </c>
      <c r="DZ4">
        <v>399</v>
      </c>
      <c r="EA4">
        <v>73</v>
      </c>
      <c r="EB4">
        <v>303</v>
      </c>
      <c r="EC4">
        <v>317</v>
      </c>
      <c r="ED4">
        <v>303</v>
      </c>
      <c r="EE4">
        <v>0.47</v>
      </c>
      <c r="EF4">
        <v>9</v>
      </c>
      <c r="EG4">
        <v>211</v>
      </c>
      <c r="EH4">
        <v>357</v>
      </c>
      <c r="EI4">
        <v>399</v>
      </c>
      <c r="EJ4">
        <v>73</v>
      </c>
      <c r="EK4">
        <v>303</v>
      </c>
      <c r="EL4">
        <v>317</v>
      </c>
      <c r="EM4">
        <v>303</v>
      </c>
      <c r="EN4">
        <v>0.64</v>
      </c>
      <c r="EO4">
        <v>9</v>
      </c>
      <c r="EP4">
        <v>211</v>
      </c>
      <c r="EQ4">
        <v>357</v>
      </c>
      <c r="ER4">
        <v>399</v>
      </c>
      <c r="ES4">
        <v>73</v>
      </c>
      <c r="ET4">
        <v>303</v>
      </c>
      <c r="EU4">
        <v>317</v>
      </c>
      <c r="EV4">
        <v>303</v>
      </c>
      <c r="EW4">
        <v>0.86</v>
      </c>
      <c r="EX4">
        <v>9</v>
      </c>
      <c r="EY4">
        <v>211</v>
      </c>
      <c r="EZ4">
        <v>357</v>
      </c>
      <c r="FA4">
        <v>399</v>
      </c>
      <c r="FB4">
        <v>73</v>
      </c>
      <c r="FC4">
        <v>303</v>
      </c>
      <c r="FD4">
        <v>317</v>
      </c>
      <c r="FE4">
        <v>303</v>
      </c>
      <c r="FF4">
        <v>0.01</v>
      </c>
      <c r="FG4">
        <v>9</v>
      </c>
      <c r="FH4">
        <v>211</v>
      </c>
      <c r="FI4">
        <v>357</v>
      </c>
      <c r="FJ4">
        <v>399</v>
      </c>
      <c r="FK4">
        <v>73</v>
      </c>
      <c r="FL4">
        <v>303</v>
      </c>
      <c r="FM4">
        <v>317</v>
      </c>
      <c r="FN4">
        <v>303</v>
      </c>
      <c r="FO4">
        <v>0.95</v>
      </c>
      <c r="FP4">
        <v>9</v>
      </c>
      <c r="FQ4">
        <v>211</v>
      </c>
      <c r="FR4">
        <v>357</v>
      </c>
      <c r="FS4">
        <v>399</v>
      </c>
      <c r="FT4">
        <v>73</v>
      </c>
      <c r="FU4">
        <v>303</v>
      </c>
      <c r="FV4">
        <v>317</v>
      </c>
      <c r="FW4">
        <v>303</v>
      </c>
      <c r="FX4">
        <v>0.18</v>
      </c>
      <c r="FY4">
        <v>9</v>
      </c>
    </row>
    <row r="5" spans="1:181" x14ac:dyDescent="0.3">
      <c r="A5">
        <v>9</v>
      </c>
      <c r="B5">
        <v>221</v>
      </c>
      <c r="C5">
        <v>275</v>
      </c>
      <c r="D5">
        <v>214</v>
      </c>
      <c r="E5">
        <v>186</v>
      </c>
      <c r="F5">
        <v>38</v>
      </c>
      <c r="G5">
        <v>46</v>
      </c>
      <c r="H5">
        <v>415</v>
      </c>
      <c r="I5">
        <v>0.99</v>
      </c>
      <c r="J5">
        <v>3</v>
      </c>
      <c r="K5">
        <v>221</v>
      </c>
      <c r="L5">
        <v>275</v>
      </c>
      <c r="M5">
        <v>214</v>
      </c>
      <c r="N5">
        <v>186</v>
      </c>
      <c r="O5">
        <v>38</v>
      </c>
      <c r="P5">
        <v>46</v>
      </c>
      <c r="Q5">
        <v>415</v>
      </c>
      <c r="R5">
        <v>0.25</v>
      </c>
      <c r="S5">
        <v>3</v>
      </c>
      <c r="T5">
        <v>221</v>
      </c>
      <c r="U5">
        <v>275</v>
      </c>
      <c r="V5">
        <v>214</v>
      </c>
      <c r="W5">
        <v>186</v>
      </c>
      <c r="X5">
        <v>38</v>
      </c>
      <c r="Y5">
        <v>46</v>
      </c>
      <c r="Z5">
        <v>415</v>
      </c>
      <c r="AA5">
        <v>0.88</v>
      </c>
      <c r="AB5">
        <v>3</v>
      </c>
      <c r="AC5">
        <v>221</v>
      </c>
      <c r="AD5">
        <v>275</v>
      </c>
      <c r="AE5">
        <v>214</v>
      </c>
      <c r="AF5">
        <v>186</v>
      </c>
      <c r="AG5">
        <v>38</v>
      </c>
      <c r="AH5">
        <v>46</v>
      </c>
      <c r="AI5">
        <v>1</v>
      </c>
      <c r="AJ5">
        <v>0</v>
      </c>
      <c r="AK5">
        <v>3</v>
      </c>
      <c r="AL5">
        <v>221</v>
      </c>
      <c r="AM5">
        <v>275</v>
      </c>
      <c r="AN5">
        <v>214</v>
      </c>
      <c r="AO5">
        <v>186</v>
      </c>
      <c r="AP5">
        <v>38</v>
      </c>
      <c r="AQ5">
        <v>46</v>
      </c>
      <c r="AR5">
        <v>415</v>
      </c>
      <c r="AS5">
        <v>0.69</v>
      </c>
      <c r="AT5">
        <v>3</v>
      </c>
      <c r="AU5">
        <v>221</v>
      </c>
      <c r="AV5">
        <v>275</v>
      </c>
      <c r="AW5">
        <v>214</v>
      </c>
      <c r="AX5">
        <v>186</v>
      </c>
      <c r="AY5">
        <v>38</v>
      </c>
      <c r="AZ5">
        <v>46</v>
      </c>
      <c r="BA5">
        <v>415</v>
      </c>
      <c r="BB5">
        <v>0</v>
      </c>
      <c r="BC5">
        <v>3</v>
      </c>
      <c r="BD5">
        <v>221</v>
      </c>
      <c r="BE5">
        <v>275</v>
      </c>
      <c r="BF5">
        <v>214</v>
      </c>
      <c r="BG5">
        <v>186</v>
      </c>
      <c r="BH5">
        <v>38</v>
      </c>
      <c r="BI5">
        <v>46</v>
      </c>
      <c r="BJ5">
        <v>415</v>
      </c>
      <c r="BK5">
        <v>0.41</v>
      </c>
      <c r="BL5">
        <v>3</v>
      </c>
      <c r="BM5">
        <v>221</v>
      </c>
      <c r="BN5">
        <v>275</v>
      </c>
      <c r="BO5">
        <v>214</v>
      </c>
      <c r="BP5">
        <v>186</v>
      </c>
      <c r="BQ5">
        <v>38</v>
      </c>
      <c r="BR5">
        <v>46</v>
      </c>
      <c r="BS5">
        <v>415</v>
      </c>
      <c r="BT5">
        <v>0</v>
      </c>
      <c r="BU5">
        <v>3</v>
      </c>
      <c r="BV5">
        <v>221</v>
      </c>
      <c r="BW5">
        <v>275</v>
      </c>
      <c r="BX5">
        <v>214</v>
      </c>
      <c r="BY5">
        <v>186</v>
      </c>
      <c r="BZ5">
        <v>38</v>
      </c>
      <c r="CA5">
        <v>46</v>
      </c>
      <c r="CB5">
        <v>0.59</v>
      </c>
      <c r="CC5">
        <v>0</v>
      </c>
      <c r="CD5">
        <v>3</v>
      </c>
      <c r="CE5">
        <v>221</v>
      </c>
      <c r="CF5">
        <v>275</v>
      </c>
      <c r="CG5">
        <v>214</v>
      </c>
      <c r="CH5">
        <v>186</v>
      </c>
      <c r="CI5">
        <v>38</v>
      </c>
      <c r="CJ5">
        <v>46</v>
      </c>
      <c r="CK5">
        <v>415</v>
      </c>
      <c r="CL5">
        <v>0.28000000000000003</v>
      </c>
      <c r="CM5">
        <v>3</v>
      </c>
      <c r="CN5">
        <v>221</v>
      </c>
      <c r="CO5">
        <v>275</v>
      </c>
      <c r="CP5">
        <v>214</v>
      </c>
      <c r="CQ5">
        <v>186</v>
      </c>
      <c r="CR5">
        <v>38</v>
      </c>
      <c r="CS5">
        <v>46</v>
      </c>
      <c r="CT5">
        <v>415</v>
      </c>
      <c r="CU5">
        <v>0.31</v>
      </c>
      <c r="CV5">
        <v>3</v>
      </c>
      <c r="CW5">
        <v>221</v>
      </c>
      <c r="CX5">
        <v>275</v>
      </c>
      <c r="CY5">
        <v>214</v>
      </c>
      <c r="CZ5">
        <v>186</v>
      </c>
      <c r="DA5">
        <v>38</v>
      </c>
      <c r="DB5">
        <v>46</v>
      </c>
      <c r="DC5">
        <v>415</v>
      </c>
      <c r="DD5">
        <v>0.39</v>
      </c>
      <c r="DE5">
        <v>3</v>
      </c>
      <c r="DF5">
        <v>221</v>
      </c>
      <c r="DG5">
        <v>275</v>
      </c>
      <c r="DH5">
        <v>214</v>
      </c>
      <c r="DI5">
        <v>186</v>
      </c>
      <c r="DJ5">
        <v>38</v>
      </c>
      <c r="DK5">
        <v>46</v>
      </c>
      <c r="DL5">
        <v>415</v>
      </c>
      <c r="DM5">
        <v>0.94</v>
      </c>
      <c r="DN5">
        <v>3</v>
      </c>
      <c r="DO5">
        <v>221</v>
      </c>
      <c r="DP5">
        <v>275</v>
      </c>
      <c r="DQ5">
        <v>214</v>
      </c>
      <c r="DR5">
        <v>186</v>
      </c>
      <c r="DS5">
        <v>38</v>
      </c>
      <c r="DT5">
        <v>46</v>
      </c>
      <c r="DU5">
        <v>415</v>
      </c>
      <c r="DV5">
        <v>0.49</v>
      </c>
      <c r="DW5">
        <v>3</v>
      </c>
      <c r="DX5">
        <v>221</v>
      </c>
      <c r="DY5">
        <v>275</v>
      </c>
      <c r="DZ5">
        <v>214</v>
      </c>
      <c r="EA5">
        <v>186</v>
      </c>
      <c r="EB5">
        <v>38</v>
      </c>
      <c r="EC5">
        <v>46</v>
      </c>
      <c r="ED5">
        <v>415</v>
      </c>
      <c r="EE5">
        <v>0.04</v>
      </c>
      <c r="EF5">
        <v>3</v>
      </c>
      <c r="EG5">
        <v>221</v>
      </c>
      <c r="EH5">
        <v>275</v>
      </c>
      <c r="EI5">
        <v>214</v>
      </c>
      <c r="EJ5">
        <v>186</v>
      </c>
      <c r="EK5">
        <v>38</v>
      </c>
      <c r="EL5">
        <v>46</v>
      </c>
      <c r="EM5">
        <v>415</v>
      </c>
      <c r="EN5">
        <v>0.9</v>
      </c>
      <c r="EO5">
        <v>3</v>
      </c>
      <c r="EP5">
        <v>221</v>
      </c>
      <c r="EQ5">
        <v>275</v>
      </c>
      <c r="ER5">
        <v>214</v>
      </c>
      <c r="ES5">
        <v>186</v>
      </c>
      <c r="ET5">
        <v>38</v>
      </c>
      <c r="EU5">
        <v>46</v>
      </c>
      <c r="EV5">
        <v>415</v>
      </c>
      <c r="EW5">
        <v>0.52</v>
      </c>
      <c r="EX5">
        <v>3</v>
      </c>
      <c r="EY5">
        <v>221</v>
      </c>
      <c r="EZ5">
        <v>275</v>
      </c>
      <c r="FA5">
        <v>214</v>
      </c>
      <c r="FB5">
        <v>186</v>
      </c>
      <c r="FC5">
        <v>38</v>
      </c>
      <c r="FD5">
        <v>46</v>
      </c>
      <c r="FE5">
        <v>415</v>
      </c>
      <c r="FF5">
        <v>0.09</v>
      </c>
      <c r="FG5">
        <v>3</v>
      </c>
      <c r="FH5">
        <v>221</v>
      </c>
      <c r="FI5">
        <v>275</v>
      </c>
      <c r="FJ5">
        <v>214</v>
      </c>
      <c r="FK5">
        <v>186</v>
      </c>
      <c r="FL5">
        <v>38</v>
      </c>
      <c r="FM5">
        <v>46</v>
      </c>
      <c r="FN5">
        <v>415</v>
      </c>
      <c r="FO5">
        <v>0</v>
      </c>
      <c r="FP5">
        <v>3</v>
      </c>
      <c r="FQ5">
        <v>221</v>
      </c>
      <c r="FR5">
        <v>275</v>
      </c>
      <c r="FS5">
        <v>214</v>
      </c>
      <c r="FT5">
        <v>186</v>
      </c>
      <c r="FU5">
        <v>38</v>
      </c>
      <c r="FV5">
        <v>46</v>
      </c>
      <c r="FW5">
        <v>415</v>
      </c>
      <c r="FX5">
        <v>0.52</v>
      </c>
      <c r="FY5">
        <v>3</v>
      </c>
    </row>
    <row r="6" spans="1:181" x14ac:dyDescent="0.3">
      <c r="A6">
        <v>10</v>
      </c>
      <c r="B6">
        <v>156</v>
      </c>
      <c r="C6">
        <v>382</v>
      </c>
      <c r="D6">
        <v>448</v>
      </c>
      <c r="E6">
        <v>121</v>
      </c>
      <c r="F6">
        <v>45</v>
      </c>
      <c r="G6">
        <v>441</v>
      </c>
      <c r="H6">
        <v>485</v>
      </c>
      <c r="I6">
        <v>0.03</v>
      </c>
      <c r="J6">
        <v>4</v>
      </c>
      <c r="K6">
        <v>156</v>
      </c>
      <c r="L6">
        <v>382</v>
      </c>
      <c r="M6">
        <v>448</v>
      </c>
      <c r="N6">
        <v>121</v>
      </c>
      <c r="O6">
        <v>45</v>
      </c>
      <c r="P6">
        <v>441</v>
      </c>
      <c r="Q6">
        <v>485</v>
      </c>
      <c r="R6">
        <v>0.69</v>
      </c>
      <c r="S6">
        <v>4</v>
      </c>
      <c r="T6">
        <v>156</v>
      </c>
      <c r="U6">
        <v>382</v>
      </c>
      <c r="V6">
        <v>448</v>
      </c>
      <c r="W6">
        <v>121</v>
      </c>
      <c r="X6">
        <v>45</v>
      </c>
      <c r="Y6">
        <v>441</v>
      </c>
      <c r="Z6">
        <v>485</v>
      </c>
      <c r="AA6">
        <v>0.49</v>
      </c>
      <c r="AB6">
        <v>4</v>
      </c>
      <c r="AC6">
        <v>156</v>
      </c>
      <c r="AD6">
        <v>382</v>
      </c>
      <c r="AE6">
        <v>448</v>
      </c>
      <c r="AF6">
        <v>121</v>
      </c>
      <c r="AG6">
        <v>45</v>
      </c>
      <c r="AH6">
        <v>441</v>
      </c>
      <c r="AI6">
        <v>0.56999999999999995</v>
      </c>
      <c r="AJ6">
        <v>0</v>
      </c>
      <c r="AK6">
        <v>4</v>
      </c>
      <c r="AL6">
        <v>156</v>
      </c>
      <c r="AM6">
        <v>382</v>
      </c>
      <c r="AN6">
        <v>448</v>
      </c>
      <c r="AO6">
        <v>121</v>
      </c>
      <c r="AP6">
        <v>45</v>
      </c>
      <c r="AQ6">
        <v>441</v>
      </c>
      <c r="AR6">
        <v>485</v>
      </c>
      <c r="AS6">
        <v>0.36</v>
      </c>
      <c r="AT6">
        <v>4</v>
      </c>
      <c r="AU6">
        <v>156</v>
      </c>
      <c r="AV6">
        <v>382</v>
      </c>
      <c r="AW6">
        <v>448</v>
      </c>
      <c r="AX6">
        <v>121</v>
      </c>
      <c r="AY6">
        <v>45</v>
      </c>
      <c r="AZ6">
        <v>441</v>
      </c>
      <c r="BA6">
        <v>485</v>
      </c>
      <c r="BB6">
        <v>0</v>
      </c>
      <c r="BC6">
        <v>4</v>
      </c>
      <c r="BD6">
        <v>156</v>
      </c>
      <c r="BE6">
        <v>382</v>
      </c>
      <c r="BF6">
        <v>448</v>
      </c>
      <c r="BG6">
        <v>121</v>
      </c>
      <c r="BH6">
        <v>45</v>
      </c>
      <c r="BI6">
        <v>441</v>
      </c>
      <c r="BJ6">
        <v>485</v>
      </c>
      <c r="BK6">
        <v>0.63</v>
      </c>
      <c r="BL6">
        <v>4</v>
      </c>
      <c r="BM6">
        <v>156</v>
      </c>
      <c r="BN6">
        <v>382</v>
      </c>
      <c r="BO6">
        <v>448</v>
      </c>
      <c r="BP6">
        <v>121</v>
      </c>
      <c r="BQ6">
        <v>45</v>
      </c>
      <c r="BR6">
        <v>441</v>
      </c>
      <c r="BS6">
        <v>485</v>
      </c>
      <c r="BT6">
        <v>0</v>
      </c>
      <c r="BU6">
        <v>4</v>
      </c>
      <c r="BV6">
        <v>156</v>
      </c>
      <c r="BW6">
        <v>382</v>
      </c>
      <c r="BX6">
        <v>448</v>
      </c>
      <c r="BY6">
        <v>121</v>
      </c>
      <c r="BZ6">
        <v>45</v>
      </c>
      <c r="CA6">
        <v>441</v>
      </c>
      <c r="CB6">
        <v>0</v>
      </c>
      <c r="CC6">
        <v>0</v>
      </c>
      <c r="CD6">
        <v>4</v>
      </c>
      <c r="CE6">
        <v>156</v>
      </c>
      <c r="CF6">
        <v>382</v>
      </c>
      <c r="CG6">
        <v>448</v>
      </c>
      <c r="CH6">
        <v>121</v>
      </c>
      <c r="CI6">
        <v>45</v>
      </c>
      <c r="CJ6">
        <v>441</v>
      </c>
      <c r="CK6">
        <v>485</v>
      </c>
      <c r="CL6">
        <v>0.06</v>
      </c>
      <c r="CM6">
        <v>4</v>
      </c>
      <c r="CN6">
        <v>156</v>
      </c>
      <c r="CO6">
        <v>382</v>
      </c>
      <c r="CP6">
        <v>448</v>
      </c>
      <c r="CQ6">
        <v>121</v>
      </c>
      <c r="CR6">
        <v>45</v>
      </c>
      <c r="CS6">
        <v>441</v>
      </c>
      <c r="CT6">
        <v>485</v>
      </c>
      <c r="CU6">
        <v>0.77</v>
      </c>
      <c r="CV6">
        <v>4</v>
      </c>
      <c r="CW6">
        <v>156</v>
      </c>
      <c r="CX6">
        <v>382</v>
      </c>
      <c r="CY6">
        <v>448</v>
      </c>
      <c r="CZ6">
        <v>121</v>
      </c>
      <c r="DA6">
        <v>45</v>
      </c>
      <c r="DB6">
        <v>441</v>
      </c>
      <c r="DC6">
        <v>485</v>
      </c>
      <c r="DD6">
        <v>0.9</v>
      </c>
      <c r="DE6">
        <v>4</v>
      </c>
      <c r="DF6">
        <v>156</v>
      </c>
      <c r="DG6">
        <v>382</v>
      </c>
      <c r="DH6">
        <v>448</v>
      </c>
      <c r="DI6">
        <v>121</v>
      </c>
      <c r="DJ6">
        <v>45</v>
      </c>
      <c r="DK6">
        <v>441</v>
      </c>
      <c r="DL6">
        <v>485</v>
      </c>
      <c r="DM6">
        <v>0.09</v>
      </c>
      <c r="DN6">
        <v>4</v>
      </c>
      <c r="DO6">
        <v>156</v>
      </c>
      <c r="DP6">
        <v>382</v>
      </c>
      <c r="DQ6">
        <v>448</v>
      </c>
      <c r="DR6">
        <v>121</v>
      </c>
      <c r="DS6">
        <v>45</v>
      </c>
      <c r="DT6">
        <v>441</v>
      </c>
      <c r="DU6">
        <v>485</v>
      </c>
      <c r="DV6">
        <v>0.03</v>
      </c>
      <c r="DW6">
        <v>4</v>
      </c>
      <c r="DX6">
        <v>156</v>
      </c>
      <c r="DY6">
        <v>382</v>
      </c>
      <c r="DZ6">
        <v>448</v>
      </c>
      <c r="EA6">
        <v>121</v>
      </c>
      <c r="EB6">
        <v>45</v>
      </c>
      <c r="EC6">
        <v>441</v>
      </c>
      <c r="ED6">
        <v>485</v>
      </c>
      <c r="EE6">
        <v>0.3</v>
      </c>
      <c r="EF6">
        <v>4</v>
      </c>
      <c r="EG6">
        <v>156</v>
      </c>
      <c r="EH6">
        <v>382</v>
      </c>
      <c r="EI6">
        <v>448</v>
      </c>
      <c r="EJ6">
        <v>121</v>
      </c>
      <c r="EK6">
        <v>45</v>
      </c>
      <c r="EL6">
        <v>441</v>
      </c>
      <c r="EM6">
        <v>485</v>
      </c>
      <c r="EN6">
        <v>0.15</v>
      </c>
      <c r="EO6">
        <v>4</v>
      </c>
      <c r="EP6">
        <v>156</v>
      </c>
      <c r="EQ6">
        <v>382</v>
      </c>
      <c r="ER6">
        <v>448</v>
      </c>
      <c r="ES6">
        <v>121</v>
      </c>
      <c r="ET6">
        <v>45</v>
      </c>
      <c r="EU6">
        <v>441</v>
      </c>
      <c r="EV6">
        <v>485</v>
      </c>
      <c r="EW6">
        <v>0.18</v>
      </c>
      <c r="EX6">
        <v>4</v>
      </c>
      <c r="EY6">
        <v>156</v>
      </c>
      <c r="EZ6">
        <v>382</v>
      </c>
      <c r="FA6">
        <v>448</v>
      </c>
      <c r="FB6">
        <v>121</v>
      </c>
      <c r="FC6">
        <v>45</v>
      </c>
      <c r="FD6">
        <v>441</v>
      </c>
      <c r="FE6">
        <v>485</v>
      </c>
      <c r="FF6">
        <v>0.48</v>
      </c>
      <c r="FG6">
        <v>4</v>
      </c>
      <c r="FH6">
        <v>156</v>
      </c>
      <c r="FI6">
        <v>382</v>
      </c>
      <c r="FJ6">
        <v>448</v>
      </c>
      <c r="FK6">
        <v>121</v>
      </c>
      <c r="FL6">
        <v>45</v>
      </c>
      <c r="FM6">
        <v>441</v>
      </c>
      <c r="FN6">
        <v>485</v>
      </c>
      <c r="FO6">
        <v>0.98</v>
      </c>
      <c r="FP6">
        <v>4</v>
      </c>
      <c r="FQ6">
        <v>156</v>
      </c>
      <c r="FR6">
        <v>382</v>
      </c>
      <c r="FS6">
        <v>448</v>
      </c>
      <c r="FT6">
        <v>121</v>
      </c>
      <c r="FU6">
        <v>45</v>
      </c>
      <c r="FV6">
        <v>441</v>
      </c>
      <c r="FW6">
        <v>485</v>
      </c>
      <c r="FX6">
        <v>0</v>
      </c>
      <c r="FY6">
        <v>4</v>
      </c>
    </row>
    <row r="7" spans="1:181" x14ac:dyDescent="0.3">
      <c r="A7">
        <v>11</v>
      </c>
      <c r="B7">
        <v>424</v>
      </c>
      <c r="C7">
        <v>96</v>
      </c>
      <c r="D7">
        <v>107</v>
      </c>
      <c r="E7">
        <v>446</v>
      </c>
      <c r="F7">
        <v>186</v>
      </c>
      <c r="G7">
        <v>28</v>
      </c>
      <c r="H7">
        <v>183</v>
      </c>
      <c r="I7">
        <v>0.16</v>
      </c>
      <c r="J7">
        <v>14</v>
      </c>
      <c r="K7">
        <v>424</v>
      </c>
      <c r="L7">
        <v>96</v>
      </c>
      <c r="M7">
        <v>107</v>
      </c>
      <c r="N7">
        <v>446</v>
      </c>
      <c r="O7">
        <v>186</v>
      </c>
      <c r="P7">
        <v>28</v>
      </c>
      <c r="Q7">
        <v>183</v>
      </c>
      <c r="R7">
        <v>0.45</v>
      </c>
      <c r="S7">
        <v>14</v>
      </c>
      <c r="T7">
        <v>424</v>
      </c>
      <c r="U7">
        <v>96</v>
      </c>
      <c r="V7">
        <v>107</v>
      </c>
      <c r="W7">
        <v>446</v>
      </c>
      <c r="X7">
        <v>186</v>
      </c>
      <c r="Y7">
        <v>28</v>
      </c>
      <c r="Z7">
        <v>183</v>
      </c>
      <c r="AA7">
        <v>0.05</v>
      </c>
      <c r="AB7">
        <v>14</v>
      </c>
      <c r="AC7">
        <v>424</v>
      </c>
      <c r="AD7">
        <v>96</v>
      </c>
      <c r="AE7">
        <v>107</v>
      </c>
      <c r="AF7">
        <v>446</v>
      </c>
      <c r="AG7">
        <v>186</v>
      </c>
      <c r="AH7">
        <v>28</v>
      </c>
      <c r="AI7">
        <v>0.56999999999999995</v>
      </c>
      <c r="AJ7">
        <v>1</v>
      </c>
      <c r="AK7">
        <v>14</v>
      </c>
      <c r="AL7">
        <v>424</v>
      </c>
      <c r="AM7">
        <v>96</v>
      </c>
      <c r="AN7">
        <v>107</v>
      </c>
      <c r="AO7">
        <v>446</v>
      </c>
      <c r="AP7">
        <v>186</v>
      </c>
      <c r="AQ7">
        <v>28</v>
      </c>
      <c r="AR7">
        <v>183</v>
      </c>
      <c r="AS7">
        <v>0.77</v>
      </c>
      <c r="AT7">
        <v>14</v>
      </c>
      <c r="AU7">
        <v>424</v>
      </c>
      <c r="AV7">
        <v>96</v>
      </c>
      <c r="AW7">
        <v>107</v>
      </c>
      <c r="AX7">
        <v>446</v>
      </c>
      <c r="AY7">
        <v>186</v>
      </c>
      <c r="AZ7">
        <v>28</v>
      </c>
      <c r="BA7">
        <v>183</v>
      </c>
      <c r="BB7">
        <v>1</v>
      </c>
      <c r="BC7">
        <v>14</v>
      </c>
      <c r="BD7">
        <v>424</v>
      </c>
      <c r="BE7">
        <v>96</v>
      </c>
      <c r="BF7">
        <v>107</v>
      </c>
      <c r="BG7">
        <v>446</v>
      </c>
      <c r="BH7">
        <v>186</v>
      </c>
      <c r="BI7">
        <v>28</v>
      </c>
      <c r="BJ7">
        <v>183</v>
      </c>
      <c r="BK7">
        <v>0.65</v>
      </c>
      <c r="BL7">
        <v>14</v>
      </c>
      <c r="BM7">
        <v>424</v>
      </c>
      <c r="BN7">
        <v>96</v>
      </c>
      <c r="BO7">
        <v>107</v>
      </c>
      <c r="BP7">
        <v>446</v>
      </c>
      <c r="BQ7">
        <v>186</v>
      </c>
      <c r="BR7">
        <v>28</v>
      </c>
      <c r="BS7">
        <v>183</v>
      </c>
      <c r="BT7">
        <v>1</v>
      </c>
      <c r="BU7">
        <v>14</v>
      </c>
      <c r="BV7">
        <v>424</v>
      </c>
      <c r="BW7">
        <v>96</v>
      </c>
      <c r="BX7">
        <v>107</v>
      </c>
      <c r="BY7">
        <v>446</v>
      </c>
      <c r="BZ7">
        <v>186</v>
      </c>
      <c r="CA7">
        <v>28</v>
      </c>
      <c r="CB7">
        <v>0.31</v>
      </c>
      <c r="CC7">
        <v>1</v>
      </c>
      <c r="CD7">
        <v>14</v>
      </c>
      <c r="CE7">
        <v>424</v>
      </c>
      <c r="CF7">
        <v>96</v>
      </c>
      <c r="CG7">
        <v>107</v>
      </c>
      <c r="CH7">
        <v>446</v>
      </c>
      <c r="CI7">
        <v>186</v>
      </c>
      <c r="CJ7">
        <v>28</v>
      </c>
      <c r="CK7">
        <v>183</v>
      </c>
      <c r="CL7">
        <v>0.42</v>
      </c>
      <c r="CM7">
        <v>14</v>
      </c>
      <c r="CN7">
        <v>424</v>
      </c>
      <c r="CO7">
        <v>96</v>
      </c>
      <c r="CP7">
        <v>107</v>
      </c>
      <c r="CQ7">
        <v>446</v>
      </c>
      <c r="CR7">
        <v>186</v>
      </c>
      <c r="CS7">
        <v>28</v>
      </c>
      <c r="CT7">
        <v>183</v>
      </c>
      <c r="CU7">
        <v>0.38</v>
      </c>
      <c r="CV7">
        <v>14</v>
      </c>
      <c r="CW7">
        <v>424</v>
      </c>
      <c r="CX7">
        <v>96</v>
      </c>
      <c r="CY7">
        <v>107</v>
      </c>
      <c r="CZ7">
        <v>446</v>
      </c>
      <c r="DA7">
        <v>186</v>
      </c>
      <c r="DB7">
        <v>28</v>
      </c>
      <c r="DC7">
        <v>183</v>
      </c>
      <c r="DD7">
        <v>0.06</v>
      </c>
      <c r="DE7">
        <v>14</v>
      </c>
      <c r="DF7">
        <v>424</v>
      </c>
      <c r="DG7">
        <v>96</v>
      </c>
      <c r="DH7">
        <v>107</v>
      </c>
      <c r="DI7">
        <v>446</v>
      </c>
      <c r="DJ7">
        <v>186</v>
      </c>
      <c r="DK7">
        <v>28</v>
      </c>
      <c r="DL7">
        <v>183</v>
      </c>
      <c r="DM7">
        <v>0.93</v>
      </c>
      <c r="DN7">
        <v>14</v>
      </c>
      <c r="DO7">
        <v>424</v>
      </c>
      <c r="DP7">
        <v>96</v>
      </c>
      <c r="DQ7">
        <v>107</v>
      </c>
      <c r="DR7">
        <v>446</v>
      </c>
      <c r="DS7">
        <v>186</v>
      </c>
      <c r="DT7">
        <v>28</v>
      </c>
      <c r="DU7">
        <v>183</v>
      </c>
      <c r="DV7">
        <v>0.82</v>
      </c>
      <c r="DW7">
        <v>14</v>
      </c>
      <c r="DX7">
        <v>424</v>
      </c>
      <c r="DY7">
        <v>96</v>
      </c>
      <c r="DZ7">
        <v>107</v>
      </c>
      <c r="EA7">
        <v>446</v>
      </c>
      <c r="EB7">
        <v>186</v>
      </c>
      <c r="EC7">
        <v>28</v>
      </c>
      <c r="ED7">
        <v>183</v>
      </c>
      <c r="EE7">
        <v>0.52</v>
      </c>
      <c r="EF7">
        <v>14</v>
      </c>
      <c r="EG7">
        <v>424</v>
      </c>
      <c r="EH7">
        <v>96</v>
      </c>
      <c r="EI7">
        <v>107</v>
      </c>
      <c r="EJ7">
        <v>446</v>
      </c>
      <c r="EK7">
        <v>186</v>
      </c>
      <c r="EL7">
        <v>28</v>
      </c>
      <c r="EM7">
        <v>183</v>
      </c>
      <c r="EN7">
        <v>0.48</v>
      </c>
      <c r="EO7">
        <v>14</v>
      </c>
      <c r="EP7">
        <v>424</v>
      </c>
      <c r="EQ7">
        <v>96</v>
      </c>
      <c r="ER7">
        <v>107</v>
      </c>
      <c r="ES7">
        <v>446</v>
      </c>
      <c r="ET7">
        <v>186</v>
      </c>
      <c r="EU7">
        <v>28</v>
      </c>
      <c r="EV7">
        <v>183</v>
      </c>
      <c r="EW7">
        <v>0.49</v>
      </c>
      <c r="EX7">
        <v>14</v>
      </c>
      <c r="EY7">
        <v>424</v>
      </c>
      <c r="EZ7">
        <v>96</v>
      </c>
      <c r="FA7">
        <v>107</v>
      </c>
      <c r="FB7">
        <v>446</v>
      </c>
      <c r="FC7">
        <v>186</v>
      </c>
      <c r="FD7">
        <v>28</v>
      </c>
      <c r="FE7">
        <v>183</v>
      </c>
      <c r="FF7">
        <v>0.94</v>
      </c>
      <c r="FG7">
        <v>14</v>
      </c>
      <c r="FH7">
        <v>424</v>
      </c>
      <c r="FI7">
        <v>96</v>
      </c>
      <c r="FJ7">
        <v>107</v>
      </c>
      <c r="FK7">
        <v>446</v>
      </c>
      <c r="FL7">
        <v>186</v>
      </c>
      <c r="FM7">
        <v>28</v>
      </c>
      <c r="FN7">
        <v>183</v>
      </c>
      <c r="FO7">
        <v>0.48</v>
      </c>
      <c r="FP7">
        <v>14</v>
      </c>
      <c r="FQ7">
        <v>424</v>
      </c>
      <c r="FR7">
        <v>96</v>
      </c>
      <c r="FS7">
        <v>107</v>
      </c>
      <c r="FT7">
        <v>446</v>
      </c>
      <c r="FU7">
        <v>186</v>
      </c>
      <c r="FV7">
        <v>28</v>
      </c>
      <c r="FW7">
        <v>183</v>
      </c>
      <c r="FX7">
        <v>0.81</v>
      </c>
      <c r="FY7">
        <v>14</v>
      </c>
    </row>
    <row r="8" spans="1:181" x14ac:dyDescent="0.3">
      <c r="A8">
        <v>14</v>
      </c>
      <c r="B8">
        <v>296</v>
      </c>
      <c r="C8">
        <v>95</v>
      </c>
      <c r="D8">
        <v>157</v>
      </c>
      <c r="E8">
        <v>229</v>
      </c>
      <c r="F8">
        <v>172</v>
      </c>
      <c r="G8">
        <v>57</v>
      </c>
      <c r="H8">
        <v>357</v>
      </c>
      <c r="I8">
        <v>0.12</v>
      </c>
      <c r="J8">
        <v>15</v>
      </c>
      <c r="K8">
        <v>296</v>
      </c>
      <c r="L8">
        <v>95</v>
      </c>
      <c r="M8">
        <v>157</v>
      </c>
      <c r="N8">
        <v>229</v>
      </c>
      <c r="O8">
        <v>172</v>
      </c>
      <c r="P8">
        <v>57</v>
      </c>
      <c r="Q8">
        <v>357</v>
      </c>
      <c r="R8">
        <v>0.01</v>
      </c>
      <c r="S8">
        <v>15</v>
      </c>
      <c r="T8">
        <v>296</v>
      </c>
      <c r="U8">
        <v>95</v>
      </c>
      <c r="V8">
        <v>157</v>
      </c>
      <c r="W8">
        <v>229</v>
      </c>
      <c r="X8">
        <v>172</v>
      </c>
      <c r="Y8">
        <v>57</v>
      </c>
      <c r="Z8">
        <v>357</v>
      </c>
      <c r="AA8">
        <v>0.93</v>
      </c>
      <c r="AB8">
        <v>15</v>
      </c>
      <c r="AC8">
        <v>296</v>
      </c>
      <c r="AD8">
        <v>95</v>
      </c>
      <c r="AE8">
        <v>157</v>
      </c>
      <c r="AF8">
        <v>229</v>
      </c>
      <c r="AG8">
        <v>172</v>
      </c>
      <c r="AH8">
        <v>57</v>
      </c>
      <c r="AI8">
        <v>0.79</v>
      </c>
      <c r="AJ8">
        <v>0</v>
      </c>
      <c r="AK8">
        <v>15</v>
      </c>
      <c r="AL8">
        <v>296</v>
      </c>
      <c r="AM8">
        <v>95</v>
      </c>
      <c r="AN8">
        <v>157</v>
      </c>
      <c r="AO8">
        <v>229</v>
      </c>
      <c r="AP8">
        <v>172</v>
      </c>
      <c r="AQ8">
        <v>57</v>
      </c>
      <c r="AR8">
        <v>357</v>
      </c>
      <c r="AS8">
        <v>0.41</v>
      </c>
      <c r="AT8">
        <v>15</v>
      </c>
      <c r="AU8">
        <v>296</v>
      </c>
      <c r="AV8">
        <v>95</v>
      </c>
      <c r="AW8">
        <v>157</v>
      </c>
      <c r="AX8">
        <v>229</v>
      </c>
      <c r="AY8">
        <v>172</v>
      </c>
      <c r="AZ8">
        <v>57</v>
      </c>
      <c r="BA8">
        <v>357</v>
      </c>
      <c r="BB8">
        <v>0</v>
      </c>
      <c r="BC8">
        <v>15</v>
      </c>
      <c r="BD8">
        <v>296</v>
      </c>
      <c r="BE8">
        <v>95</v>
      </c>
      <c r="BF8">
        <v>157</v>
      </c>
      <c r="BG8">
        <v>229</v>
      </c>
      <c r="BH8">
        <v>172</v>
      </c>
      <c r="BI8">
        <v>57</v>
      </c>
      <c r="BJ8">
        <v>357</v>
      </c>
      <c r="BK8">
        <v>0.24</v>
      </c>
      <c r="BL8">
        <v>15</v>
      </c>
      <c r="BM8">
        <v>296</v>
      </c>
      <c r="BN8">
        <v>95</v>
      </c>
      <c r="BO8">
        <v>157</v>
      </c>
      <c r="BP8">
        <v>229</v>
      </c>
      <c r="BQ8">
        <v>172</v>
      </c>
      <c r="BR8">
        <v>57</v>
      </c>
      <c r="BS8">
        <v>357</v>
      </c>
      <c r="BT8">
        <v>0</v>
      </c>
      <c r="BU8">
        <v>15</v>
      </c>
      <c r="BV8">
        <v>296</v>
      </c>
      <c r="BW8">
        <v>95</v>
      </c>
      <c r="BX8">
        <v>157</v>
      </c>
      <c r="BY8">
        <v>229</v>
      </c>
      <c r="BZ8">
        <v>172</v>
      </c>
      <c r="CA8">
        <v>57</v>
      </c>
      <c r="CB8">
        <v>0.71</v>
      </c>
      <c r="CC8">
        <v>0</v>
      </c>
      <c r="CD8">
        <v>15</v>
      </c>
      <c r="CE8">
        <v>296</v>
      </c>
      <c r="CF8">
        <v>95</v>
      </c>
      <c r="CG8">
        <v>157</v>
      </c>
      <c r="CH8">
        <v>229</v>
      </c>
      <c r="CI8">
        <v>172</v>
      </c>
      <c r="CJ8">
        <v>57</v>
      </c>
      <c r="CK8">
        <v>357</v>
      </c>
      <c r="CL8">
        <v>0.98</v>
      </c>
      <c r="CM8">
        <v>15</v>
      </c>
      <c r="CN8">
        <v>296</v>
      </c>
      <c r="CO8">
        <v>95</v>
      </c>
      <c r="CP8">
        <v>157</v>
      </c>
      <c r="CQ8">
        <v>229</v>
      </c>
      <c r="CR8">
        <v>172</v>
      </c>
      <c r="CS8">
        <v>57</v>
      </c>
      <c r="CT8">
        <v>357</v>
      </c>
      <c r="CU8">
        <v>0.28000000000000003</v>
      </c>
      <c r="CV8">
        <v>15</v>
      </c>
      <c r="CW8">
        <v>296</v>
      </c>
      <c r="CX8">
        <v>95</v>
      </c>
      <c r="CY8">
        <v>157</v>
      </c>
      <c r="CZ8">
        <v>229</v>
      </c>
      <c r="DA8">
        <v>172</v>
      </c>
      <c r="DB8">
        <v>57</v>
      </c>
      <c r="DC8">
        <v>357</v>
      </c>
      <c r="DD8">
        <v>0.7</v>
      </c>
      <c r="DE8">
        <v>15</v>
      </c>
      <c r="DF8">
        <v>296</v>
      </c>
      <c r="DG8">
        <v>95</v>
      </c>
      <c r="DH8">
        <v>157</v>
      </c>
      <c r="DI8">
        <v>229</v>
      </c>
      <c r="DJ8">
        <v>172</v>
      </c>
      <c r="DK8">
        <v>57</v>
      </c>
      <c r="DL8">
        <v>357</v>
      </c>
      <c r="DM8">
        <v>0.33</v>
      </c>
      <c r="DN8">
        <v>15</v>
      </c>
      <c r="DO8">
        <v>296</v>
      </c>
      <c r="DP8">
        <v>95</v>
      </c>
      <c r="DQ8">
        <v>157</v>
      </c>
      <c r="DR8">
        <v>229</v>
      </c>
      <c r="DS8">
        <v>172</v>
      </c>
      <c r="DT8">
        <v>57</v>
      </c>
      <c r="DU8">
        <v>357</v>
      </c>
      <c r="DV8">
        <v>0.79</v>
      </c>
      <c r="DW8">
        <v>15</v>
      </c>
      <c r="DX8">
        <v>296</v>
      </c>
      <c r="DY8">
        <v>95</v>
      </c>
      <c r="DZ8">
        <v>157</v>
      </c>
      <c r="EA8">
        <v>229</v>
      </c>
      <c r="EB8">
        <v>172</v>
      </c>
      <c r="EC8">
        <v>57</v>
      </c>
      <c r="ED8">
        <v>357</v>
      </c>
      <c r="EE8">
        <v>0.79</v>
      </c>
      <c r="EF8">
        <v>15</v>
      </c>
      <c r="EG8">
        <v>296</v>
      </c>
      <c r="EH8">
        <v>95</v>
      </c>
      <c r="EI8">
        <v>157</v>
      </c>
      <c r="EJ8">
        <v>229</v>
      </c>
      <c r="EK8">
        <v>172</v>
      </c>
      <c r="EL8">
        <v>57</v>
      </c>
      <c r="EM8">
        <v>357</v>
      </c>
      <c r="EN8">
        <v>0.27</v>
      </c>
      <c r="EO8">
        <v>15</v>
      </c>
      <c r="EP8">
        <v>296</v>
      </c>
      <c r="EQ8">
        <v>95</v>
      </c>
      <c r="ER8">
        <v>157</v>
      </c>
      <c r="ES8">
        <v>229</v>
      </c>
      <c r="ET8">
        <v>172</v>
      </c>
      <c r="EU8">
        <v>57</v>
      </c>
      <c r="EV8">
        <v>357</v>
      </c>
      <c r="EW8">
        <v>0.09</v>
      </c>
      <c r="EX8">
        <v>15</v>
      </c>
      <c r="EY8">
        <v>296</v>
      </c>
      <c r="EZ8">
        <v>95</v>
      </c>
      <c r="FA8">
        <v>157</v>
      </c>
      <c r="FB8">
        <v>229</v>
      </c>
      <c r="FC8">
        <v>172</v>
      </c>
      <c r="FD8">
        <v>57</v>
      </c>
      <c r="FE8">
        <v>357</v>
      </c>
      <c r="FF8">
        <v>0.26</v>
      </c>
      <c r="FG8">
        <v>15</v>
      </c>
      <c r="FH8">
        <v>296</v>
      </c>
      <c r="FI8">
        <v>95</v>
      </c>
      <c r="FJ8">
        <v>157</v>
      </c>
      <c r="FK8">
        <v>229</v>
      </c>
      <c r="FL8">
        <v>172</v>
      </c>
      <c r="FM8">
        <v>57</v>
      </c>
      <c r="FN8">
        <v>357</v>
      </c>
      <c r="FO8">
        <v>0.77</v>
      </c>
      <c r="FP8">
        <v>15</v>
      </c>
      <c r="FQ8">
        <v>296</v>
      </c>
      <c r="FR8">
        <v>95</v>
      </c>
      <c r="FS8">
        <v>157</v>
      </c>
      <c r="FT8">
        <v>229</v>
      </c>
      <c r="FU8">
        <v>172</v>
      </c>
      <c r="FV8">
        <v>57</v>
      </c>
      <c r="FW8">
        <v>357</v>
      </c>
      <c r="FX8">
        <v>0.57999999999999996</v>
      </c>
      <c r="FY8">
        <v>15</v>
      </c>
    </row>
    <row r="9" spans="1:181" x14ac:dyDescent="0.3">
      <c r="A9">
        <v>17</v>
      </c>
      <c r="B9">
        <v>434</v>
      </c>
      <c r="C9">
        <v>204</v>
      </c>
      <c r="D9">
        <v>365</v>
      </c>
      <c r="E9">
        <v>433</v>
      </c>
      <c r="F9">
        <v>486</v>
      </c>
      <c r="G9">
        <v>231</v>
      </c>
      <c r="H9">
        <v>444</v>
      </c>
      <c r="I9">
        <v>0.52</v>
      </c>
      <c r="J9">
        <v>3</v>
      </c>
      <c r="K9">
        <v>434</v>
      </c>
      <c r="L9">
        <v>204</v>
      </c>
      <c r="M9">
        <v>365</v>
      </c>
      <c r="N9">
        <v>433</v>
      </c>
      <c r="O9">
        <v>486</v>
      </c>
      <c r="P9">
        <v>231</v>
      </c>
      <c r="Q9">
        <v>444</v>
      </c>
      <c r="R9">
        <v>0.59</v>
      </c>
      <c r="S9">
        <v>3</v>
      </c>
      <c r="T9">
        <v>434</v>
      </c>
      <c r="U9">
        <v>204</v>
      </c>
      <c r="V9">
        <v>365</v>
      </c>
      <c r="W9">
        <v>433</v>
      </c>
      <c r="X9">
        <v>486</v>
      </c>
      <c r="Y9">
        <v>231</v>
      </c>
      <c r="Z9">
        <v>444</v>
      </c>
      <c r="AA9">
        <v>0.93</v>
      </c>
      <c r="AB9">
        <v>3</v>
      </c>
      <c r="AC9">
        <v>434</v>
      </c>
      <c r="AD9">
        <v>204</v>
      </c>
      <c r="AE9">
        <v>365</v>
      </c>
      <c r="AF9">
        <v>433</v>
      </c>
      <c r="AG9">
        <v>486</v>
      </c>
      <c r="AH9">
        <v>231</v>
      </c>
      <c r="AI9">
        <v>0.67</v>
      </c>
      <c r="AJ9">
        <v>0</v>
      </c>
      <c r="AK9">
        <v>3</v>
      </c>
      <c r="AL9">
        <v>434</v>
      </c>
      <c r="AM9">
        <v>204</v>
      </c>
      <c r="AN9">
        <v>365</v>
      </c>
      <c r="AO9">
        <v>433</v>
      </c>
      <c r="AP9">
        <v>486</v>
      </c>
      <c r="AQ9">
        <v>231</v>
      </c>
      <c r="AR9">
        <v>444</v>
      </c>
      <c r="AS9">
        <v>0.91</v>
      </c>
      <c r="AT9">
        <v>3</v>
      </c>
      <c r="AU9">
        <v>434</v>
      </c>
      <c r="AV9">
        <v>204</v>
      </c>
      <c r="AW9">
        <v>365</v>
      </c>
      <c r="AX9">
        <v>433</v>
      </c>
      <c r="AY9">
        <v>486</v>
      </c>
      <c r="AZ9">
        <v>231</v>
      </c>
      <c r="BA9">
        <v>444</v>
      </c>
      <c r="BB9">
        <v>0</v>
      </c>
      <c r="BC9">
        <v>3</v>
      </c>
      <c r="BD9">
        <v>434</v>
      </c>
      <c r="BE9">
        <v>204</v>
      </c>
      <c r="BF9">
        <v>365</v>
      </c>
      <c r="BG9">
        <v>433</v>
      </c>
      <c r="BH9">
        <v>486</v>
      </c>
      <c r="BI9">
        <v>231</v>
      </c>
      <c r="BJ9">
        <v>444</v>
      </c>
      <c r="BK9">
        <v>0.49</v>
      </c>
      <c r="BL9">
        <v>3</v>
      </c>
      <c r="BM9">
        <v>434</v>
      </c>
      <c r="BN9">
        <v>204</v>
      </c>
      <c r="BO9">
        <v>365</v>
      </c>
      <c r="BP9">
        <v>433</v>
      </c>
      <c r="BQ9">
        <v>486</v>
      </c>
      <c r="BR9">
        <v>231</v>
      </c>
      <c r="BS9">
        <v>444</v>
      </c>
      <c r="BT9">
        <v>0</v>
      </c>
      <c r="BU9">
        <v>3</v>
      </c>
      <c r="BV9">
        <v>434</v>
      </c>
      <c r="BW9">
        <v>204</v>
      </c>
      <c r="BX9">
        <v>365</v>
      </c>
      <c r="BY9">
        <v>433</v>
      </c>
      <c r="BZ9">
        <v>486</v>
      </c>
      <c r="CA9">
        <v>231</v>
      </c>
      <c r="CB9">
        <v>0.98</v>
      </c>
      <c r="CC9">
        <v>0</v>
      </c>
      <c r="CD9">
        <v>3</v>
      </c>
      <c r="CE9">
        <v>434</v>
      </c>
      <c r="CF9">
        <v>204</v>
      </c>
      <c r="CG9">
        <v>365</v>
      </c>
      <c r="CH9">
        <v>433</v>
      </c>
      <c r="CI9">
        <v>486</v>
      </c>
      <c r="CJ9">
        <v>231</v>
      </c>
      <c r="CK9">
        <v>444</v>
      </c>
      <c r="CL9">
        <v>0.37</v>
      </c>
      <c r="CM9">
        <v>3</v>
      </c>
      <c r="CN9">
        <v>434</v>
      </c>
      <c r="CO9">
        <v>204</v>
      </c>
      <c r="CP9">
        <v>365</v>
      </c>
      <c r="CQ9">
        <v>433</v>
      </c>
      <c r="CR9">
        <v>486</v>
      </c>
      <c r="CS9">
        <v>231</v>
      </c>
      <c r="CT9">
        <v>444</v>
      </c>
      <c r="CU9">
        <v>0.28000000000000003</v>
      </c>
      <c r="CV9">
        <v>3</v>
      </c>
      <c r="CW9">
        <v>434</v>
      </c>
      <c r="CX9">
        <v>204</v>
      </c>
      <c r="CY9">
        <v>365</v>
      </c>
      <c r="CZ9">
        <v>433</v>
      </c>
      <c r="DA9">
        <v>486</v>
      </c>
      <c r="DB9">
        <v>231</v>
      </c>
      <c r="DC9">
        <v>444</v>
      </c>
      <c r="DD9">
        <v>0.1</v>
      </c>
      <c r="DE9">
        <v>3</v>
      </c>
      <c r="DF9">
        <v>434</v>
      </c>
      <c r="DG9">
        <v>204</v>
      </c>
      <c r="DH9">
        <v>365</v>
      </c>
      <c r="DI9">
        <v>433</v>
      </c>
      <c r="DJ9">
        <v>486</v>
      </c>
      <c r="DK9">
        <v>231</v>
      </c>
      <c r="DL9">
        <v>444</v>
      </c>
      <c r="DM9">
        <v>0.13</v>
      </c>
      <c r="DN9">
        <v>3</v>
      </c>
      <c r="DO9">
        <v>434</v>
      </c>
      <c r="DP9">
        <v>204</v>
      </c>
      <c r="DQ9">
        <v>365</v>
      </c>
      <c r="DR9">
        <v>433</v>
      </c>
      <c r="DS9">
        <v>486</v>
      </c>
      <c r="DT9">
        <v>231</v>
      </c>
      <c r="DU9">
        <v>444</v>
      </c>
      <c r="DV9">
        <v>0.4</v>
      </c>
      <c r="DW9">
        <v>3</v>
      </c>
      <c r="DX9">
        <v>434</v>
      </c>
      <c r="DY9">
        <v>204</v>
      </c>
      <c r="DZ9">
        <v>365</v>
      </c>
      <c r="EA9">
        <v>433</v>
      </c>
      <c r="EB9">
        <v>486</v>
      </c>
      <c r="EC9">
        <v>231</v>
      </c>
      <c r="ED9">
        <v>444</v>
      </c>
      <c r="EE9">
        <v>0.96</v>
      </c>
      <c r="EF9">
        <v>3</v>
      </c>
      <c r="EG9">
        <v>434</v>
      </c>
      <c r="EH9">
        <v>204</v>
      </c>
      <c r="EI9">
        <v>365</v>
      </c>
      <c r="EJ9">
        <v>433</v>
      </c>
      <c r="EK9">
        <v>486</v>
      </c>
      <c r="EL9">
        <v>231</v>
      </c>
      <c r="EM9">
        <v>444</v>
      </c>
      <c r="EN9">
        <v>0.59</v>
      </c>
      <c r="EO9">
        <v>3</v>
      </c>
      <c r="EP9">
        <v>434</v>
      </c>
      <c r="EQ9">
        <v>204</v>
      </c>
      <c r="ER9">
        <v>365</v>
      </c>
      <c r="ES9">
        <v>433</v>
      </c>
      <c r="ET9">
        <v>486</v>
      </c>
      <c r="EU9">
        <v>231</v>
      </c>
      <c r="EV9">
        <v>444</v>
      </c>
      <c r="EW9">
        <v>0.64</v>
      </c>
      <c r="EX9">
        <v>3</v>
      </c>
      <c r="EY9">
        <v>434</v>
      </c>
      <c r="EZ9">
        <v>204</v>
      </c>
      <c r="FA9">
        <v>365</v>
      </c>
      <c r="FB9">
        <v>433</v>
      </c>
      <c r="FC9">
        <v>486</v>
      </c>
      <c r="FD9">
        <v>231</v>
      </c>
      <c r="FE9">
        <v>444</v>
      </c>
      <c r="FF9">
        <v>0.2</v>
      </c>
      <c r="FG9">
        <v>3</v>
      </c>
      <c r="FH9">
        <v>434</v>
      </c>
      <c r="FI9">
        <v>204</v>
      </c>
      <c r="FJ9">
        <v>365</v>
      </c>
      <c r="FK9">
        <v>433</v>
      </c>
      <c r="FL9">
        <v>486</v>
      </c>
      <c r="FM9">
        <v>231</v>
      </c>
      <c r="FN9">
        <v>444</v>
      </c>
      <c r="FO9">
        <v>0.22</v>
      </c>
      <c r="FP9">
        <v>3</v>
      </c>
      <c r="FQ9">
        <v>434</v>
      </c>
      <c r="FR9">
        <v>204</v>
      </c>
      <c r="FS9">
        <v>365</v>
      </c>
      <c r="FT9">
        <v>433</v>
      </c>
      <c r="FU9">
        <v>486</v>
      </c>
      <c r="FV9">
        <v>231</v>
      </c>
      <c r="FW9">
        <v>444</v>
      </c>
      <c r="FX9">
        <v>0.02</v>
      </c>
      <c r="FY9">
        <v>3</v>
      </c>
    </row>
    <row r="10" spans="1:181" x14ac:dyDescent="0.3">
      <c r="A10">
        <v>18</v>
      </c>
      <c r="B10">
        <v>59</v>
      </c>
      <c r="C10">
        <v>264</v>
      </c>
      <c r="D10">
        <v>213</v>
      </c>
      <c r="E10">
        <v>492</v>
      </c>
      <c r="F10">
        <v>190</v>
      </c>
      <c r="G10">
        <v>264</v>
      </c>
      <c r="H10">
        <v>479</v>
      </c>
      <c r="I10">
        <v>0</v>
      </c>
      <c r="J10">
        <v>10</v>
      </c>
      <c r="K10">
        <v>59</v>
      </c>
      <c r="L10">
        <v>264</v>
      </c>
      <c r="M10">
        <v>213</v>
      </c>
      <c r="N10">
        <v>492</v>
      </c>
      <c r="O10">
        <v>190</v>
      </c>
      <c r="P10">
        <v>264</v>
      </c>
      <c r="Q10">
        <v>479</v>
      </c>
      <c r="R10">
        <v>0.79</v>
      </c>
      <c r="S10">
        <v>10</v>
      </c>
      <c r="T10">
        <v>59</v>
      </c>
      <c r="U10">
        <v>264</v>
      </c>
      <c r="V10">
        <v>213</v>
      </c>
      <c r="W10">
        <v>492</v>
      </c>
      <c r="X10">
        <v>190</v>
      </c>
      <c r="Y10">
        <v>264</v>
      </c>
      <c r="Z10">
        <v>479</v>
      </c>
      <c r="AA10">
        <v>0.13</v>
      </c>
      <c r="AB10">
        <v>10</v>
      </c>
      <c r="AC10">
        <v>59</v>
      </c>
      <c r="AD10">
        <v>264</v>
      </c>
      <c r="AE10">
        <v>213</v>
      </c>
      <c r="AF10">
        <v>492</v>
      </c>
      <c r="AG10">
        <v>190</v>
      </c>
      <c r="AH10">
        <v>264</v>
      </c>
      <c r="AI10">
        <v>0.7</v>
      </c>
      <c r="AJ10">
        <v>1</v>
      </c>
      <c r="AK10">
        <v>10</v>
      </c>
      <c r="AL10">
        <v>59</v>
      </c>
      <c r="AM10">
        <v>264</v>
      </c>
      <c r="AN10">
        <v>213</v>
      </c>
      <c r="AO10">
        <v>492</v>
      </c>
      <c r="AP10">
        <v>190</v>
      </c>
      <c r="AQ10">
        <v>264</v>
      </c>
      <c r="AR10">
        <v>479</v>
      </c>
      <c r="AS10">
        <v>0.94</v>
      </c>
      <c r="AT10">
        <v>10</v>
      </c>
      <c r="AU10">
        <v>59</v>
      </c>
      <c r="AV10">
        <v>264</v>
      </c>
      <c r="AW10">
        <v>213</v>
      </c>
      <c r="AX10">
        <v>492</v>
      </c>
      <c r="AY10">
        <v>190</v>
      </c>
      <c r="AZ10">
        <v>264</v>
      </c>
      <c r="BA10">
        <v>479</v>
      </c>
      <c r="BB10">
        <v>1</v>
      </c>
      <c r="BC10">
        <v>10</v>
      </c>
      <c r="BD10">
        <v>59</v>
      </c>
      <c r="BE10">
        <v>264</v>
      </c>
      <c r="BF10">
        <v>213</v>
      </c>
      <c r="BG10">
        <v>492</v>
      </c>
      <c r="BH10">
        <v>190</v>
      </c>
      <c r="BI10">
        <v>264</v>
      </c>
      <c r="BJ10">
        <v>479</v>
      </c>
      <c r="BK10">
        <v>0.51</v>
      </c>
      <c r="BL10">
        <v>10</v>
      </c>
      <c r="BM10">
        <v>59</v>
      </c>
      <c r="BN10">
        <v>264</v>
      </c>
      <c r="BO10">
        <v>213</v>
      </c>
      <c r="BP10">
        <v>492</v>
      </c>
      <c r="BQ10">
        <v>190</v>
      </c>
      <c r="BR10">
        <v>264</v>
      </c>
      <c r="BS10">
        <v>479</v>
      </c>
      <c r="BT10">
        <v>1</v>
      </c>
      <c r="BU10">
        <v>10</v>
      </c>
      <c r="BV10">
        <v>59</v>
      </c>
      <c r="BW10">
        <v>264</v>
      </c>
      <c r="BX10">
        <v>213</v>
      </c>
      <c r="BY10">
        <v>492</v>
      </c>
      <c r="BZ10">
        <v>190</v>
      </c>
      <c r="CA10">
        <v>264</v>
      </c>
      <c r="CB10">
        <v>0.23</v>
      </c>
      <c r="CC10">
        <v>1</v>
      </c>
      <c r="CD10">
        <v>10</v>
      </c>
      <c r="CE10">
        <v>59</v>
      </c>
      <c r="CF10">
        <v>264</v>
      </c>
      <c r="CG10">
        <v>213</v>
      </c>
      <c r="CH10">
        <v>492</v>
      </c>
      <c r="CI10">
        <v>190</v>
      </c>
      <c r="CJ10">
        <v>264</v>
      </c>
      <c r="CK10">
        <v>479</v>
      </c>
      <c r="CL10">
        <v>0.46</v>
      </c>
      <c r="CM10">
        <v>10</v>
      </c>
      <c r="CN10">
        <v>59</v>
      </c>
      <c r="CO10">
        <v>264</v>
      </c>
      <c r="CP10">
        <v>213</v>
      </c>
      <c r="CQ10">
        <v>492</v>
      </c>
      <c r="CR10">
        <v>190</v>
      </c>
      <c r="CS10">
        <v>264</v>
      </c>
      <c r="CT10">
        <v>479</v>
      </c>
      <c r="CU10">
        <v>0.42</v>
      </c>
      <c r="CV10">
        <v>10</v>
      </c>
      <c r="CW10">
        <v>59</v>
      </c>
      <c r="CX10">
        <v>264</v>
      </c>
      <c r="CY10">
        <v>213</v>
      </c>
      <c r="CZ10">
        <v>492</v>
      </c>
      <c r="DA10">
        <v>190</v>
      </c>
      <c r="DB10">
        <v>264</v>
      </c>
      <c r="DC10">
        <v>479</v>
      </c>
      <c r="DD10">
        <v>0.42</v>
      </c>
      <c r="DE10">
        <v>10</v>
      </c>
      <c r="DF10">
        <v>59</v>
      </c>
      <c r="DG10">
        <v>264</v>
      </c>
      <c r="DH10">
        <v>213</v>
      </c>
      <c r="DI10">
        <v>492</v>
      </c>
      <c r="DJ10">
        <v>190</v>
      </c>
      <c r="DK10">
        <v>264</v>
      </c>
      <c r="DL10">
        <v>479</v>
      </c>
      <c r="DM10">
        <v>0.17</v>
      </c>
      <c r="DN10">
        <v>10</v>
      </c>
      <c r="DO10">
        <v>59</v>
      </c>
      <c r="DP10">
        <v>264</v>
      </c>
      <c r="DQ10">
        <v>213</v>
      </c>
      <c r="DR10">
        <v>492</v>
      </c>
      <c r="DS10">
        <v>190</v>
      </c>
      <c r="DT10">
        <v>264</v>
      </c>
      <c r="DU10">
        <v>479</v>
      </c>
      <c r="DV10">
        <v>0.94</v>
      </c>
      <c r="DW10">
        <v>10</v>
      </c>
      <c r="DX10">
        <v>59</v>
      </c>
      <c r="DY10">
        <v>264</v>
      </c>
      <c r="DZ10">
        <v>213</v>
      </c>
      <c r="EA10">
        <v>492</v>
      </c>
      <c r="EB10">
        <v>190</v>
      </c>
      <c r="EC10">
        <v>264</v>
      </c>
      <c r="ED10">
        <v>479</v>
      </c>
      <c r="EE10">
        <v>0.39</v>
      </c>
      <c r="EF10">
        <v>10</v>
      </c>
      <c r="EG10">
        <v>59</v>
      </c>
      <c r="EH10">
        <v>264</v>
      </c>
      <c r="EI10">
        <v>213</v>
      </c>
      <c r="EJ10">
        <v>492</v>
      </c>
      <c r="EK10">
        <v>190</v>
      </c>
      <c r="EL10">
        <v>264</v>
      </c>
      <c r="EM10">
        <v>479</v>
      </c>
      <c r="EN10">
        <v>0.97</v>
      </c>
      <c r="EO10">
        <v>10</v>
      </c>
      <c r="EP10">
        <v>59</v>
      </c>
      <c r="EQ10">
        <v>264</v>
      </c>
      <c r="ER10">
        <v>213</v>
      </c>
      <c r="ES10">
        <v>492</v>
      </c>
      <c r="ET10">
        <v>190</v>
      </c>
      <c r="EU10">
        <v>264</v>
      </c>
      <c r="EV10">
        <v>479</v>
      </c>
      <c r="EW10">
        <v>0.13</v>
      </c>
      <c r="EX10">
        <v>10</v>
      </c>
      <c r="EY10">
        <v>59</v>
      </c>
      <c r="EZ10">
        <v>264</v>
      </c>
      <c r="FA10">
        <v>213</v>
      </c>
      <c r="FB10">
        <v>492</v>
      </c>
      <c r="FC10">
        <v>190</v>
      </c>
      <c r="FD10">
        <v>264</v>
      </c>
      <c r="FE10">
        <v>479</v>
      </c>
      <c r="FF10">
        <v>0.68</v>
      </c>
      <c r="FG10">
        <v>10</v>
      </c>
      <c r="FH10">
        <v>59</v>
      </c>
      <c r="FI10">
        <v>264</v>
      </c>
      <c r="FJ10">
        <v>213</v>
      </c>
      <c r="FK10">
        <v>492</v>
      </c>
      <c r="FL10">
        <v>190</v>
      </c>
      <c r="FM10">
        <v>264</v>
      </c>
      <c r="FN10">
        <v>479</v>
      </c>
      <c r="FO10">
        <v>0.14000000000000001</v>
      </c>
      <c r="FP10">
        <v>10</v>
      </c>
      <c r="FQ10">
        <v>59</v>
      </c>
      <c r="FR10">
        <v>264</v>
      </c>
      <c r="FS10">
        <v>213</v>
      </c>
      <c r="FT10">
        <v>492</v>
      </c>
      <c r="FU10">
        <v>190</v>
      </c>
      <c r="FV10">
        <v>264</v>
      </c>
      <c r="FW10">
        <v>479</v>
      </c>
      <c r="FX10">
        <v>0.21</v>
      </c>
      <c r="FY10">
        <v>10</v>
      </c>
    </row>
    <row r="11" spans="1:181" x14ac:dyDescent="0.3">
      <c r="A11">
        <v>19</v>
      </c>
      <c r="B11">
        <v>114</v>
      </c>
      <c r="C11">
        <v>94</v>
      </c>
      <c r="D11">
        <v>293</v>
      </c>
      <c r="E11">
        <v>241</v>
      </c>
      <c r="F11">
        <v>357</v>
      </c>
      <c r="G11">
        <v>172</v>
      </c>
      <c r="H11">
        <v>46</v>
      </c>
      <c r="I11">
        <v>0.25</v>
      </c>
      <c r="J11">
        <v>8</v>
      </c>
      <c r="K11">
        <v>114</v>
      </c>
      <c r="L11">
        <v>94</v>
      </c>
      <c r="M11">
        <v>293</v>
      </c>
      <c r="N11">
        <v>241</v>
      </c>
      <c r="O11">
        <v>357</v>
      </c>
      <c r="P11">
        <v>172</v>
      </c>
      <c r="Q11">
        <v>46</v>
      </c>
      <c r="R11">
        <v>0.56000000000000005</v>
      </c>
      <c r="S11">
        <v>8</v>
      </c>
      <c r="T11">
        <v>114</v>
      </c>
      <c r="U11">
        <v>94</v>
      </c>
      <c r="V11">
        <v>293</v>
      </c>
      <c r="W11">
        <v>241</v>
      </c>
      <c r="X11">
        <v>357</v>
      </c>
      <c r="Y11">
        <v>172</v>
      </c>
      <c r="Z11">
        <v>46</v>
      </c>
      <c r="AA11">
        <v>0.35</v>
      </c>
      <c r="AB11">
        <v>8</v>
      </c>
      <c r="AC11">
        <v>114</v>
      </c>
      <c r="AD11">
        <v>94</v>
      </c>
      <c r="AE11">
        <v>293</v>
      </c>
      <c r="AF11">
        <v>241</v>
      </c>
      <c r="AG11">
        <v>357</v>
      </c>
      <c r="AH11">
        <v>172</v>
      </c>
      <c r="AI11">
        <v>0.02</v>
      </c>
      <c r="AJ11">
        <v>0</v>
      </c>
      <c r="AK11">
        <v>8</v>
      </c>
      <c r="AL11">
        <v>114</v>
      </c>
      <c r="AM11">
        <v>94</v>
      </c>
      <c r="AN11">
        <v>293</v>
      </c>
      <c r="AO11">
        <v>241</v>
      </c>
      <c r="AP11">
        <v>357</v>
      </c>
      <c r="AQ11">
        <v>172</v>
      </c>
      <c r="AR11">
        <v>46</v>
      </c>
      <c r="AS11">
        <v>0.66</v>
      </c>
      <c r="AT11">
        <v>8</v>
      </c>
      <c r="AU11">
        <v>114</v>
      </c>
      <c r="AV11">
        <v>94</v>
      </c>
      <c r="AW11">
        <v>293</v>
      </c>
      <c r="AX11">
        <v>241</v>
      </c>
      <c r="AY11">
        <v>357</v>
      </c>
      <c r="AZ11">
        <v>172</v>
      </c>
      <c r="BA11">
        <v>46</v>
      </c>
      <c r="BB11">
        <v>0</v>
      </c>
      <c r="BC11">
        <v>8</v>
      </c>
      <c r="BD11">
        <v>114</v>
      </c>
      <c r="BE11">
        <v>94</v>
      </c>
      <c r="BF11">
        <v>293</v>
      </c>
      <c r="BG11">
        <v>241</v>
      </c>
      <c r="BH11">
        <v>357</v>
      </c>
      <c r="BI11">
        <v>172</v>
      </c>
      <c r="BJ11">
        <v>46</v>
      </c>
      <c r="BK11">
        <v>0.84</v>
      </c>
      <c r="BL11">
        <v>8</v>
      </c>
      <c r="BM11">
        <v>114</v>
      </c>
      <c r="BN11">
        <v>94</v>
      </c>
      <c r="BO11">
        <v>293</v>
      </c>
      <c r="BP11">
        <v>241</v>
      </c>
      <c r="BQ11">
        <v>357</v>
      </c>
      <c r="BR11">
        <v>172</v>
      </c>
      <c r="BS11">
        <v>46</v>
      </c>
      <c r="BT11">
        <v>0</v>
      </c>
      <c r="BU11">
        <v>8</v>
      </c>
      <c r="BV11">
        <v>114</v>
      </c>
      <c r="BW11">
        <v>94</v>
      </c>
      <c r="BX11">
        <v>293</v>
      </c>
      <c r="BY11">
        <v>241</v>
      </c>
      <c r="BZ11">
        <v>357</v>
      </c>
      <c r="CA11">
        <v>172</v>
      </c>
      <c r="CB11">
        <v>0.24</v>
      </c>
      <c r="CC11">
        <v>0</v>
      </c>
      <c r="CD11">
        <v>8</v>
      </c>
      <c r="CE11">
        <v>114</v>
      </c>
      <c r="CF11">
        <v>94</v>
      </c>
      <c r="CG11">
        <v>293</v>
      </c>
      <c r="CH11">
        <v>241</v>
      </c>
      <c r="CI11">
        <v>357</v>
      </c>
      <c r="CJ11">
        <v>172</v>
      </c>
      <c r="CK11">
        <v>46</v>
      </c>
      <c r="CL11">
        <v>0.7</v>
      </c>
      <c r="CM11">
        <v>8</v>
      </c>
      <c r="CN11">
        <v>114</v>
      </c>
      <c r="CO11">
        <v>94</v>
      </c>
      <c r="CP11">
        <v>293</v>
      </c>
      <c r="CQ11">
        <v>241</v>
      </c>
      <c r="CR11">
        <v>357</v>
      </c>
      <c r="CS11">
        <v>172</v>
      </c>
      <c r="CT11">
        <v>46</v>
      </c>
      <c r="CU11">
        <v>0.13</v>
      </c>
      <c r="CV11">
        <v>8</v>
      </c>
      <c r="CW11">
        <v>114</v>
      </c>
      <c r="CX11">
        <v>94</v>
      </c>
      <c r="CY11">
        <v>293</v>
      </c>
      <c r="CZ11">
        <v>241</v>
      </c>
      <c r="DA11">
        <v>357</v>
      </c>
      <c r="DB11">
        <v>172</v>
      </c>
      <c r="DC11">
        <v>46</v>
      </c>
      <c r="DD11">
        <v>0.24</v>
      </c>
      <c r="DE11">
        <v>8</v>
      </c>
      <c r="DF11">
        <v>114</v>
      </c>
      <c r="DG11">
        <v>94</v>
      </c>
      <c r="DH11">
        <v>293</v>
      </c>
      <c r="DI11">
        <v>241</v>
      </c>
      <c r="DJ11">
        <v>357</v>
      </c>
      <c r="DK11">
        <v>172</v>
      </c>
      <c r="DL11">
        <v>46</v>
      </c>
      <c r="DM11">
        <v>0.69</v>
      </c>
      <c r="DN11">
        <v>8</v>
      </c>
      <c r="DO11">
        <v>114</v>
      </c>
      <c r="DP11">
        <v>94</v>
      </c>
      <c r="DQ11">
        <v>293</v>
      </c>
      <c r="DR11">
        <v>241</v>
      </c>
      <c r="DS11">
        <v>357</v>
      </c>
      <c r="DT11">
        <v>172</v>
      </c>
      <c r="DU11">
        <v>46</v>
      </c>
      <c r="DV11">
        <v>0.7</v>
      </c>
      <c r="DW11">
        <v>8</v>
      </c>
      <c r="DX11">
        <v>114</v>
      </c>
      <c r="DY11">
        <v>94</v>
      </c>
      <c r="DZ11">
        <v>293</v>
      </c>
      <c r="EA11">
        <v>241</v>
      </c>
      <c r="EB11">
        <v>357</v>
      </c>
      <c r="EC11">
        <v>172</v>
      </c>
      <c r="ED11">
        <v>46</v>
      </c>
      <c r="EE11">
        <v>0.85</v>
      </c>
      <c r="EF11">
        <v>8</v>
      </c>
      <c r="EG11">
        <v>114</v>
      </c>
      <c r="EH11">
        <v>94</v>
      </c>
      <c r="EI11">
        <v>293</v>
      </c>
      <c r="EJ11">
        <v>241</v>
      </c>
      <c r="EK11">
        <v>357</v>
      </c>
      <c r="EL11">
        <v>172</v>
      </c>
      <c r="EM11">
        <v>46</v>
      </c>
      <c r="EN11">
        <v>0.71</v>
      </c>
      <c r="EO11">
        <v>8</v>
      </c>
      <c r="EP11">
        <v>114</v>
      </c>
      <c r="EQ11">
        <v>94</v>
      </c>
      <c r="ER11">
        <v>293</v>
      </c>
      <c r="ES11">
        <v>241</v>
      </c>
      <c r="ET11">
        <v>357</v>
      </c>
      <c r="EU11">
        <v>172</v>
      </c>
      <c r="EV11">
        <v>46</v>
      </c>
      <c r="EW11">
        <v>0.71</v>
      </c>
      <c r="EX11">
        <v>8</v>
      </c>
      <c r="EY11">
        <v>114</v>
      </c>
      <c r="EZ11">
        <v>94</v>
      </c>
      <c r="FA11">
        <v>293</v>
      </c>
      <c r="FB11">
        <v>241</v>
      </c>
      <c r="FC11">
        <v>357</v>
      </c>
      <c r="FD11">
        <v>172</v>
      </c>
      <c r="FE11">
        <v>46</v>
      </c>
      <c r="FF11">
        <v>0.97</v>
      </c>
      <c r="FG11">
        <v>8</v>
      </c>
      <c r="FH11">
        <v>114</v>
      </c>
      <c r="FI11">
        <v>94</v>
      </c>
      <c r="FJ11">
        <v>293</v>
      </c>
      <c r="FK11">
        <v>241</v>
      </c>
      <c r="FL11">
        <v>357</v>
      </c>
      <c r="FM11">
        <v>172</v>
      </c>
      <c r="FN11">
        <v>46</v>
      </c>
      <c r="FO11">
        <v>0.56999999999999995</v>
      </c>
      <c r="FP11">
        <v>8</v>
      </c>
      <c r="FQ11">
        <v>114</v>
      </c>
      <c r="FR11">
        <v>94</v>
      </c>
      <c r="FS11">
        <v>293</v>
      </c>
      <c r="FT11">
        <v>241</v>
      </c>
      <c r="FU11">
        <v>357</v>
      </c>
      <c r="FV11">
        <v>172</v>
      </c>
      <c r="FW11">
        <v>46</v>
      </c>
      <c r="FX11">
        <v>0.15</v>
      </c>
      <c r="FY11">
        <v>8</v>
      </c>
    </row>
    <row r="12" spans="1:181" x14ac:dyDescent="0.3">
      <c r="A12">
        <v>25</v>
      </c>
      <c r="B12">
        <v>301</v>
      </c>
      <c r="C12">
        <v>163</v>
      </c>
      <c r="D12">
        <v>133</v>
      </c>
      <c r="E12">
        <v>223</v>
      </c>
      <c r="F12">
        <v>209</v>
      </c>
      <c r="G12">
        <v>137</v>
      </c>
      <c r="H12">
        <v>451</v>
      </c>
      <c r="I12">
        <v>0.98</v>
      </c>
      <c r="J12">
        <v>9</v>
      </c>
      <c r="K12">
        <v>301</v>
      </c>
      <c r="L12">
        <v>163</v>
      </c>
      <c r="M12">
        <v>133</v>
      </c>
      <c r="N12">
        <v>223</v>
      </c>
      <c r="O12">
        <v>209</v>
      </c>
      <c r="P12">
        <v>137</v>
      </c>
      <c r="Q12">
        <v>451</v>
      </c>
      <c r="R12">
        <v>0.94</v>
      </c>
      <c r="S12">
        <v>9</v>
      </c>
      <c r="T12">
        <v>301</v>
      </c>
      <c r="U12">
        <v>163</v>
      </c>
      <c r="V12">
        <v>133</v>
      </c>
      <c r="W12">
        <v>223</v>
      </c>
      <c r="X12">
        <v>209</v>
      </c>
      <c r="Y12">
        <v>137</v>
      </c>
      <c r="Z12">
        <v>451</v>
      </c>
      <c r="AA12">
        <v>0.1</v>
      </c>
      <c r="AB12">
        <v>9</v>
      </c>
      <c r="AC12">
        <v>301</v>
      </c>
      <c r="AD12">
        <v>163</v>
      </c>
      <c r="AE12">
        <v>133</v>
      </c>
      <c r="AF12">
        <v>223</v>
      </c>
      <c r="AG12">
        <v>209</v>
      </c>
      <c r="AH12">
        <v>137</v>
      </c>
      <c r="AI12">
        <v>0.09</v>
      </c>
      <c r="AJ12">
        <v>1</v>
      </c>
      <c r="AK12">
        <v>9</v>
      </c>
      <c r="AL12">
        <v>301</v>
      </c>
      <c r="AM12">
        <v>163</v>
      </c>
      <c r="AN12">
        <v>133</v>
      </c>
      <c r="AO12">
        <v>223</v>
      </c>
      <c r="AP12">
        <v>209</v>
      </c>
      <c r="AQ12">
        <v>137</v>
      </c>
      <c r="AR12">
        <v>451</v>
      </c>
      <c r="AS12">
        <v>0.04</v>
      </c>
      <c r="AT12">
        <v>9</v>
      </c>
      <c r="AU12">
        <v>301</v>
      </c>
      <c r="AV12">
        <v>163</v>
      </c>
      <c r="AW12">
        <v>133</v>
      </c>
      <c r="AX12">
        <v>223</v>
      </c>
      <c r="AY12">
        <v>209</v>
      </c>
      <c r="AZ12">
        <v>137</v>
      </c>
      <c r="BA12">
        <v>451</v>
      </c>
      <c r="BB12">
        <v>1</v>
      </c>
      <c r="BC12">
        <v>9</v>
      </c>
      <c r="BD12">
        <v>301</v>
      </c>
      <c r="BE12">
        <v>163</v>
      </c>
      <c r="BF12">
        <v>133</v>
      </c>
      <c r="BG12">
        <v>223</v>
      </c>
      <c r="BH12">
        <v>209</v>
      </c>
      <c r="BI12">
        <v>137</v>
      </c>
      <c r="BJ12">
        <v>451</v>
      </c>
      <c r="BK12">
        <v>0.52</v>
      </c>
      <c r="BL12">
        <v>9</v>
      </c>
      <c r="BM12">
        <v>301</v>
      </c>
      <c r="BN12">
        <v>163</v>
      </c>
      <c r="BO12">
        <v>133</v>
      </c>
      <c r="BP12">
        <v>223</v>
      </c>
      <c r="BQ12">
        <v>209</v>
      </c>
      <c r="BR12">
        <v>137</v>
      </c>
      <c r="BS12">
        <v>451</v>
      </c>
      <c r="BT12">
        <v>1</v>
      </c>
      <c r="BU12">
        <v>9</v>
      </c>
      <c r="BV12">
        <v>301</v>
      </c>
      <c r="BW12">
        <v>163</v>
      </c>
      <c r="BX12">
        <v>133</v>
      </c>
      <c r="BY12">
        <v>223</v>
      </c>
      <c r="BZ12">
        <v>209</v>
      </c>
      <c r="CA12">
        <v>137</v>
      </c>
      <c r="CB12">
        <v>0.24</v>
      </c>
      <c r="CC12">
        <v>1</v>
      </c>
      <c r="CD12">
        <v>9</v>
      </c>
      <c r="CE12">
        <v>301</v>
      </c>
      <c r="CF12">
        <v>163</v>
      </c>
      <c r="CG12">
        <v>133</v>
      </c>
      <c r="CH12">
        <v>223</v>
      </c>
      <c r="CI12">
        <v>209</v>
      </c>
      <c r="CJ12">
        <v>137</v>
      </c>
      <c r="CK12">
        <v>451</v>
      </c>
      <c r="CL12">
        <v>0.85</v>
      </c>
      <c r="CM12">
        <v>9</v>
      </c>
      <c r="CN12">
        <v>301</v>
      </c>
      <c r="CO12">
        <v>163</v>
      </c>
      <c r="CP12">
        <v>133</v>
      </c>
      <c r="CQ12">
        <v>223</v>
      </c>
      <c r="CR12">
        <v>209</v>
      </c>
      <c r="CS12">
        <v>137</v>
      </c>
      <c r="CT12">
        <v>451</v>
      </c>
      <c r="CU12">
        <v>0.02</v>
      </c>
      <c r="CV12">
        <v>9</v>
      </c>
      <c r="CW12">
        <v>301</v>
      </c>
      <c r="CX12">
        <v>163</v>
      </c>
      <c r="CY12">
        <v>133</v>
      </c>
      <c r="CZ12">
        <v>223</v>
      </c>
      <c r="DA12">
        <v>209</v>
      </c>
      <c r="DB12">
        <v>137</v>
      </c>
      <c r="DC12">
        <v>451</v>
      </c>
      <c r="DD12">
        <v>0.68</v>
      </c>
      <c r="DE12">
        <v>9</v>
      </c>
      <c r="DF12">
        <v>301</v>
      </c>
      <c r="DG12">
        <v>163</v>
      </c>
      <c r="DH12">
        <v>133</v>
      </c>
      <c r="DI12">
        <v>223</v>
      </c>
      <c r="DJ12">
        <v>209</v>
      </c>
      <c r="DK12">
        <v>137</v>
      </c>
      <c r="DL12">
        <v>451</v>
      </c>
      <c r="DM12">
        <v>0.21</v>
      </c>
      <c r="DN12">
        <v>9</v>
      </c>
      <c r="DO12">
        <v>301</v>
      </c>
      <c r="DP12">
        <v>163</v>
      </c>
      <c r="DQ12">
        <v>133</v>
      </c>
      <c r="DR12">
        <v>223</v>
      </c>
      <c r="DS12">
        <v>209</v>
      </c>
      <c r="DT12">
        <v>137</v>
      </c>
      <c r="DU12">
        <v>451</v>
      </c>
      <c r="DV12">
        <v>0.56999999999999995</v>
      </c>
      <c r="DW12">
        <v>9</v>
      </c>
      <c r="DX12">
        <v>301</v>
      </c>
      <c r="DY12">
        <v>163</v>
      </c>
      <c r="DZ12">
        <v>133</v>
      </c>
      <c r="EA12">
        <v>223</v>
      </c>
      <c r="EB12">
        <v>209</v>
      </c>
      <c r="EC12">
        <v>137</v>
      </c>
      <c r="ED12">
        <v>451</v>
      </c>
      <c r="EE12">
        <v>0.17</v>
      </c>
      <c r="EF12">
        <v>9</v>
      </c>
      <c r="EG12">
        <v>301</v>
      </c>
      <c r="EH12">
        <v>163</v>
      </c>
      <c r="EI12">
        <v>133</v>
      </c>
      <c r="EJ12">
        <v>223</v>
      </c>
      <c r="EK12">
        <v>209</v>
      </c>
      <c r="EL12">
        <v>137</v>
      </c>
      <c r="EM12">
        <v>451</v>
      </c>
      <c r="EN12">
        <v>0.69</v>
      </c>
      <c r="EO12">
        <v>9</v>
      </c>
      <c r="EP12">
        <v>301</v>
      </c>
      <c r="EQ12">
        <v>163</v>
      </c>
      <c r="ER12">
        <v>133</v>
      </c>
      <c r="ES12">
        <v>223</v>
      </c>
      <c r="ET12">
        <v>209</v>
      </c>
      <c r="EU12">
        <v>137</v>
      </c>
      <c r="EV12">
        <v>451</v>
      </c>
      <c r="EW12">
        <v>0.55000000000000004</v>
      </c>
      <c r="EX12">
        <v>9</v>
      </c>
      <c r="EY12">
        <v>301</v>
      </c>
      <c r="EZ12">
        <v>163</v>
      </c>
      <c r="FA12">
        <v>133</v>
      </c>
      <c r="FB12">
        <v>223</v>
      </c>
      <c r="FC12">
        <v>209</v>
      </c>
      <c r="FD12">
        <v>137</v>
      </c>
      <c r="FE12">
        <v>451</v>
      </c>
      <c r="FF12">
        <v>0.93</v>
      </c>
      <c r="FG12">
        <v>9</v>
      </c>
      <c r="FH12">
        <v>301</v>
      </c>
      <c r="FI12">
        <v>163</v>
      </c>
      <c r="FJ12">
        <v>133</v>
      </c>
      <c r="FK12">
        <v>223</v>
      </c>
      <c r="FL12">
        <v>209</v>
      </c>
      <c r="FM12">
        <v>137</v>
      </c>
      <c r="FN12">
        <v>451</v>
      </c>
      <c r="FO12">
        <v>0.66</v>
      </c>
      <c r="FP12">
        <v>9</v>
      </c>
      <c r="FQ12">
        <v>301</v>
      </c>
      <c r="FR12">
        <v>163</v>
      </c>
      <c r="FS12">
        <v>133</v>
      </c>
      <c r="FT12">
        <v>223</v>
      </c>
      <c r="FU12">
        <v>209</v>
      </c>
      <c r="FV12">
        <v>137</v>
      </c>
      <c r="FW12">
        <v>451</v>
      </c>
      <c r="FX12">
        <v>0.03</v>
      </c>
      <c r="FY12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12"/>
  <sheetViews>
    <sheetView workbookViewId="0">
      <selection activeCell="D1" sqref="D1:W1"/>
    </sheetView>
  </sheetViews>
  <sheetFormatPr defaultRowHeight="14.4" x14ac:dyDescent="0.3"/>
  <sheetData>
    <row r="1" spans="1:23" x14ac:dyDescent="0.3">
      <c r="A1" t="s">
        <v>2</v>
      </c>
      <c r="B1" t="s">
        <v>17</v>
      </c>
      <c r="C1" t="s">
        <v>18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</row>
    <row r="2" spans="1:23" x14ac:dyDescent="0.3">
      <c r="D2" t="s">
        <v>64</v>
      </c>
      <c r="E2" t="s">
        <v>64</v>
      </c>
      <c r="F2" t="s">
        <v>64</v>
      </c>
      <c r="G2" t="s">
        <v>64</v>
      </c>
      <c r="H2" t="s">
        <v>64</v>
      </c>
      <c r="I2" t="s">
        <v>64</v>
      </c>
      <c r="J2" t="s">
        <v>64</v>
      </c>
      <c r="K2" t="s">
        <v>64</v>
      </c>
      <c r="L2" t="s">
        <v>64</v>
      </c>
      <c r="M2" t="s">
        <v>64</v>
      </c>
      <c r="N2" t="s">
        <v>64</v>
      </c>
      <c r="O2" t="s">
        <v>64</v>
      </c>
      <c r="P2" t="s">
        <v>64</v>
      </c>
      <c r="Q2" t="s">
        <v>64</v>
      </c>
      <c r="R2" t="s">
        <v>64</v>
      </c>
      <c r="S2" t="s">
        <v>64</v>
      </c>
      <c r="T2" t="s">
        <v>64</v>
      </c>
      <c r="U2" t="s">
        <v>64</v>
      </c>
      <c r="V2" t="s">
        <v>64</v>
      </c>
      <c r="W2" t="s">
        <v>64</v>
      </c>
    </row>
    <row r="3" spans="1:23" x14ac:dyDescent="0.3">
      <c r="A3">
        <v>7</v>
      </c>
      <c r="B3" t="s">
        <v>65</v>
      </c>
      <c r="C3" t="s">
        <v>19</v>
      </c>
      <c r="D3">
        <v>38</v>
      </c>
      <c r="E3">
        <v>17</v>
      </c>
      <c r="F3">
        <v>40</v>
      </c>
      <c r="G3">
        <v>9</v>
      </c>
      <c r="H3">
        <v>3</v>
      </c>
      <c r="I3">
        <v>48</v>
      </c>
      <c r="J3">
        <v>10</v>
      </c>
      <c r="K3">
        <v>38</v>
      </c>
      <c r="L3">
        <v>17</v>
      </c>
      <c r="M3">
        <v>40</v>
      </c>
      <c r="N3">
        <v>9</v>
      </c>
      <c r="O3">
        <v>3</v>
      </c>
      <c r="P3">
        <v>48</v>
      </c>
      <c r="Q3">
        <v>10</v>
      </c>
      <c r="R3">
        <v>38</v>
      </c>
      <c r="S3">
        <v>17</v>
      </c>
      <c r="T3">
        <v>40</v>
      </c>
      <c r="U3">
        <v>9</v>
      </c>
      <c r="V3">
        <v>3</v>
      </c>
      <c r="W3">
        <v>48</v>
      </c>
    </row>
    <row r="4" spans="1:23" x14ac:dyDescent="0.3">
      <c r="A4">
        <v>8</v>
      </c>
      <c r="B4" t="s">
        <v>65</v>
      </c>
      <c r="C4" t="s">
        <v>19</v>
      </c>
      <c r="D4">
        <v>7</v>
      </c>
      <c r="E4">
        <v>18</v>
      </c>
      <c r="F4">
        <v>47</v>
      </c>
      <c r="G4">
        <v>28</v>
      </c>
      <c r="H4">
        <v>29</v>
      </c>
      <c r="I4">
        <v>10</v>
      </c>
      <c r="J4">
        <v>46</v>
      </c>
      <c r="K4">
        <v>7</v>
      </c>
      <c r="L4">
        <v>18</v>
      </c>
      <c r="M4">
        <v>47</v>
      </c>
      <c r="N4">
        <v>28</v>
      </c>
      <c r="O4">
        <v>29</v>
      </c>
      <c r="P4">
        <v>10</v>
      </c>
      <c r="Q4">
        <v>46</v>
      </c>
      <c r="R4">
        <v>7</v>
      </c>
      <c r="S4">
        <v>18</v>
      </c>
      <c r="T4">
        <v>47</v>
      </c>
      <c r="U4">
        <v>28</v>
      </c>
      <c r="V4">
        <v>29</v>
      </c>
      <c r="W4">
        <v>10</v>
      </c>
    </row>
    <row r="5" spans="1:23" x14ac:dyDescent="0.3">
      <c r="A5">
        <v>9</v>
      </c>
      <c r="B5" t="s">
        <v>65</v>
      </c>
      <c r="C5" t="s">
        <v>19</v>
      </c>
      <c r="D5">
        <v>18</v>
      </c>
      <c r="E5">
        <v>5</v>
      </c>
      <c r="F5">
        <v>20</v>
      </c>
      <c r="G5">
        <v>50</v>
      </c>
      <c r="H5">
        <v>36</v>
      </c>
      <c r="I5">
        <v>48</v>
      </c>
      <c r="J5">
        <v>16</v>
      </c>
      <c r="K5">
        <v>18</v>
      </c>
      <c r="L5">
        <v>5</v>
      </c>
      <c r="M5">
        <v>20</v>
      </c>
      <c r="N5">
        <v>50</v>
      </c>
      <c r="O5">
        <v>36</v>
      </c>
      <c r="P5">
        <v>48</v>
      </c>
      <c r="Q5">
        <v>16</v>
      </c>
      <c r="R5">
        <v>18</v>
      </c>
      <c r="S5">
        <v>5</v>
      </c>
      <c r="T5">
        <v>20</v>
      </c>
      <c r="U5">
        <v>50</v>
      </c>
      <c r="V5">
        <v>36</v>
      </c>
      <c r="W5">
        <v>48</v>
      </c>
    </row>
    <row r="6" spans="1:23" x14ac:dyDescent="0.3">
      <c r="A6">
        <v>10</v>
      </c>
      <c r="B6" t="s">
        <v>65</v>
      </c>
      <c r="C6" t="s">
        <v>19</v>
      </c>
      <c r="D6">
        <v>13</v>
      </c>
      <c r="E6">
        <v>22</v>
      </c>
      <c r="F6">
        <v>16</v>
      </c>
      <c r="G6">
        <v>49</v>
      </c>
      <c r="H6">
        <v>17</v>
      </c>
      <c r="I6">
        <v>6</v>
      </c>
      <c r="J6">
        <v>8</v>
      </c>
      <c r="K6">
        <v>13</v>
      </c>
      <c r="L6">
        <v>22</v>
      </c>
      <c r="M6">
        <v>16</v>
      </c>
      <c r="N6">
        <v>49</v>
      </c>
      <c r="O6">
        <v>17</v>
      </c>
      <c r="P6">
        <v>6</v>
      </c>
      <c r="Q6">
        <v>8</v>
      </c>
      <c r="R6">
        <v>13</v>
      </c>
      <c r="S6">
        <v>22</v>
      </c>
      <c r="T6">
        <v>16</v>
      </c>
      <c r="U6">
        <v>49</v>
      </c>
      <c r="V6">
        <v>17</v>
      </c>
      <c r="W6">
        <v>6</v>
      </c>
    </row>
    <row r="7" spans="1:23" x14ac:dyDescent="0.3">
      <c r="A7">
        <v>11</v>
      </c>
      <c r="B7" t="s">
        <v>66</v>
      </c>
      <c r="C7" t="s">
        <v>19</v>
      </c>
      <c r="D7">
        <v>5</v>
      </c>
      <c r="E7">
        <v>3</v>
      </c>
      <c r="F7">
        <v>27</v>
      </c>
      <c r="G7">
        <v>2</v>
      </c>
      <c r="H7">
        <v>25</v>
      </c>
      <c r="I7">
        <v>18</v>
      </c>
      <c r="J7">
        <v>18</v>
      </c>
      <c r="K7">
        <v>5</v>
      </c>
      <c r="L7">
        <v>3</v>
      </c>
      <c r="M7">
        <v>27</v>
      </c>
      <c r="N7">
        <v>2</v>
      </c>
      <c r="O7">
        <v>25</v>
      </c>
      <c r="P7">
        <v>18</v>
      </c>
      <c r="Q7">
        <v>18</v>
      </c>
      <c r="R7">
        <v>5</v>
      </c>
      <c r="S7">
        <v>3</v>
      </c>
      <c r="T7">
        <v>27</v>
      </c>
      <c r="U7">
        <v>2</v>
      </c>
      <c r="V7">
        <v>25</v>
      </c>
      <c r="W7">
        <v>18</v>
      </c>
    </row>
    <row r="8" spans="1:23" x14ac:dyDescent="0.3">
      <c r="A8">
        <v>14</v>
      </c>
      <c r="B8" t="s">
        <v>66</v>
      </c>
      <c r="C8" t="s">
        <v>19</v>
      </c>
      <c r="D8">
        <v>47</v>
      </c>
      <c r="E8">
        <v>24</v>
      </c>
      <c r="F8">
        <v>22</v>
      </c>
      <c r="G8">
        <v>24</v>
      </c>
      <c r="H8">
        <v>25</v>
      </c>
      <c r="I8">
        <v>13</v>
      </c>
      <c r="J8">
        <v>20</v>
      </c>
      <c r="K8">
        <v>47</v>
      </c>
      <c r="L8">
        <v>24</v>
      </c>
      <c r="M8">
        <v>22</v>
      </c>
      <c r="N8">
        <v>24</v>
      </c>
      <c r="O8">
        <v>25</v>
      </c>
      <c r="P8">
        <v>13</v>
      </c>
      <c r="Q8">
        <v>20</v>
      </c>
      <c r="R8">
        <v>47</v>
      </c>
      <c r="S8">
        <v>24</v>
      </c>
      <c r="T8">
        <v>22</v>
      </c>
      <c r="U8">
        <v>24</v>
      </c>
      <c r="V8">
        <v>25</v>
      </c>
      <c r="W8">
        <v>13</v>
      </c>
    </row>
    <row r="9" spans="1:23" x14ac:dyDescent="0.3">
      <c r="A9">
        <v>17</v>
      </c>
      <c r="B9" t="s">
        <v>66</v>
      </c>
      <c r="C9" t="s">
        <v>19</v>
      </c>
      <c r="D9">
        <v>48</v>
      </c>
      <c r="E9">
        <v>30</v>
      </c>
      <c r="F9">
        <v>19</v>
      </c>
      <c r="G9">
        <v>39</v>
      </c>
      <c r="H9">
        <v>40</v>
      </c>
      <c r="I9">
        <v>14</v>
      </c>
      <c r="J9">
        <v>0</v>
      </c>
      <c r="K9">
        <v>48</v>
      </c>
      <c r="L9">
        <v>30</v>
      </c>
      <c r="M9">
        <v>19</v>
      </c>
      <c r="N9">
        <v>39</v>
      </c>
      <c r="O9">
        <v>40</v>
      </c>
      <c r="P9">
        <v>14</v>
      </c>
      <c r="Q9">
        <v>0</v>
      </c>
      <c r="R9">
        <v>48</v>
      </c>
      <c r="S9">
        <v>30</v>
      </c>
      <c r="T9">
        <v>19</v>
      </c>
      <c r="U9">
        <v>39</v>
      </c>
      <c r="V9">
        <v>40</v>
      </c>
      <c r="W9">
        <v>14</v>
      </c>
    </row>
    <row r="10" spans="1:23" x14ac:dyDescent="0.3">
      <c r="A10">
        <v>18</v>
      </c>
      <c r="B10" t="s">
        <v>67</v>
      </c>
      <c r="C10" t="s">
        <v>20</v>
      </c>
      <c r="D10">
        <v>15</v>
      </c>
      <c r="E10">
        <v>37</v>
      </c>
      <c r="F10">
        <v>5</v>
      </c>
      <c r="G10">
        <v>26</v>
      </c>
      <c r="H10">
        <v>22</v>
      </c>
      <c r="I10">
        <v>8</v>
      </c>
      <c r="J10">
        <v>39</v>
      </c>
      <c r="K10">
        <v>15</v>
      </c>
      <c r="L10">
        <v>37</v>
      </c>
      <c r="M10">
        <v>5</v>
      </c>
      <c r="N10">
        <v>26</v>
      </c>
      <c r="O10">
        <v>22</v>
      </c>
      <c r="P10">
        <v>8</v>
      </c>
      <c r="Q10">
        <v>39</v>
      </c>
      <c r="R10">
        <v>15</v>
      </c>
      <c r="S10">
        <v>37</v>
      </c>
      <c r="T10">
        <v>5</v>
      </c>
      <c r="U10">
        <v>26</v>
      </c>
      <c r="V10">
        <v>22</v>
      </c>
      <c r="W10">
        <v>8</v>
      </c>
    </row>
    <row r="11" spans="1:23" x14ac:dyDescent="0.3">
      <c r="A11">
        <v>19</v>
      </c>
      <c r="B11" t="s">
        <v>68</v>
      </c>
      <c r="C11" t="s">
        <v>19</v>
      </c>
      <c r="D11">
        <v>3</v>
      </c>
      <c r="E11">
        <v>21</v>
      </c>
      <c r="F11">
        <v>21</v>
      </c>
      <c r="G11">
        <v>2</v>
      </c>
      <c r="H11">
        <v>4</v>
      </c>
      <c r="I11">
        <v>48</v>
      </c>
      <c r="J11">
        <v>3</v>
      </c>
      <c r="K11">
        <v>3</v>
      </c>
      <c r="L11">
        <v>21</v>
      </c>
      <c r="M11">
        <v>21</v>
      </c>
      <c r="N11">
        <v>2</v>
      </c>
      <c r="O11">
        <v>4</v>
      </c>
      <c r="P11">
        <v>48</v>
      </c>
      <c r="Q11">
        <v>3</v>
      </c>
      <c r="R11">
        <v>3</v>
      </c>
      <c r="S11">
        <v>21</v>
      </c>
      <c r="T11">
        <v>21</v>
      </c>
      <c r="U11">
        <v>2</v>
      </c>
      <c r="V11">
        <v>4</v>
      </c>
      <c r="W11">
        <v>48</v>
      </c>
    </row>
    <row r="12" spans="1:23" x14ac:dyDescent="0.3">
      <c r="A12">
        <v>25</v>
      </c>
      <c r="B12" t="s">
        <v>68</v>
      </c>
      <c r="C12" t="s">
        <v>19</v>
      </c>
      <c r="D12">
        <v>18</v>
      </c>
      <c r="E12">
        <v>25</v>
      </c>
      <c r="F12">
        <v>18</v>
      </c>
      <c r="G12">
        <v>32</v>
      </c>
      <c r="H12">
        <v>39</v>
      </c>
      <c r="I12">
        <v>31</v>
      </c>
      <c r="J12">
        <v>15</v>
      </c>
      <c r="K12">
        <v>18</v>
      </c>
      <c r="L12">
        <v>25</v>
      </c>
      <c r="M12">
        <v>18</v>
      </c>
      <c r="N12">
        <v>32</v>
      </c>
      <c r="O12">
        <v>39</v>
      </c>
      <c r="P12">
        <v>31</v>
      </c>
      <c r="Q12">
        <v>15</v>
      </c>
      <c r="R12">
        <v>18</v>
      </c>
      <c r="S12">
        <v>25</v>
      </c>
      <c r="T12">
        <v>18</v>
      </c>
      <c r="U12">
        <v>32</v>
      </c>
      <c r="V12">
        <v>39</v>
      </c>
      <c r="W12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3"/>
  <sheetViews>
    <sheetView topLeftCell="D1" workbookViewId="0">
      <selection activeCell="J30" sqref="J30"/>
    </sheetView>
  </sheetViews>
  <sheetFormatPr defaultRowHeight="14.4" x14ac:dyDescent="0.3"/>
  <sheetData>
    <row r="1" spans="1:21" x14ac:dyDescent="0.3">
      <c r="A1" t="s">
        <v>31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</row>
    <row r="2" spans="1:21" x14ac:dyDescent="0.3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3">
      <c r="A3" t="s">
        <v>1</v>
      </c>
      <c r="B3">
        <v>8</v>
      </c>
      <c r="C3">
        <v>8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  <c r="J3">
        <v>8</v>
      </c>
      <c r="K3">
        <v>8</v>
      </c>
      <c r="L3">
        <v>8</v>
      </c>
      <c r="M3">
        <v>8</v>
      </c>
      <c r="N3">
        <v>8</v>
      </c>
      <c r="O3">
        <v>8</v>
      </c>
      <c r="P3">
        <v>8</v>
      </c>
      <c r="Q3">
        <v>8</v>
      </c>
      <c r="R3">
        <v>8</v>
      </c>
      <c r="S3">
        <v>8</v>
      </c>
      <c r="T3">
        <v>8</v>
      </c>
      <c r="U3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3"/>
  <sheetViews>
    <sheetView workbookViewId="0">
      <selection activeCell="D2" sqref="D2"/>
    </sheetView>
  </sheetViews>
  <sheetFormatPr defaultRowHeight="14.4" x14ac:dyDescent="0.3"/>
  <sheetData>
    <row r="1" spans="1:21" x14ac:dyDescent="0.3">
      <c r="A1" t="s">
        <v>30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</row>
    <row r="2" spans="1:21" x14ac:dyDescent="0.3">
      <c r="A2" t="s">
        <v>3</v>
      </c>
      <c r="B2" s="10">
        <f>MIN(Space_Data!D3:D12)*(1-Values!$B$6)</f>
        <v>3</v>
      </c>
      <c r="C2" s="10">
        <f>MIN(Space_Data!E3:E12)*(1-Values!$B$6)</f>
        <v>3</v>
      </c>
      <c r="D2" s="10">
        <f>MIN(Space_Data!F3:F12)*(1-Values!$B$6)</f>
        <v>5</v>
      </c>
      <c r="E2" s="10">
        <f>MIN(Space_Data!G3:G12)*(1-Values!$B$6)</f>
        <v>2</v>
      </c>
      <c r="F2" s="10">
        <f>MIN(Space_Data!H3:H12)*(1-Values!$B$6)</f>
        <v>3</v>
      </c>
      <c r="G2" s="10">
        <f>MIN(Space_Data!I3:I12)*(1-Values!$B$6)</f>
        <v>6</v>
      </c>
      <c r="H2" s="10">
        <f>MIN(Space_Data!J3:J12)*(1-Values!$B$6)</f>
        <v>0</v>
      </c>
      <c r="I2" s="10">
        <f>MIN(Space_Data!K3:K12)*(1-Values!$B$6)</f>
        <v>3</v>
      </c>
      <c r="J2" s="10">
        <f>MIN(Space_Data!L3:L12)*(1-Values!$B$6)</f>
        <v>3</v>
      </c>
      <c r="K2" s="10">
        <f>MIN(Space_Data!M3:M12)*(1-Values!$B$6)</f>
        <v>5</v>
      </c>
      <c r="L2" s="10">
        <f>MIN(Space_Data!N3:N12)*(1-Values!$B$6)</f>
        <v>2</v>
      </c>
      <c r="M2" s="10">
        <f>MIN(Space_Data!O3:O12)*(1-Values!$B$6)</f>
        <v>3</v>
      </c>
      <c r="N2" s="10">
        <f>MIN(Space_Data!P3:P12)*(1-Values!$B$6)</f>
        <v>6</v>
      </c>
      <c r="O2" s="10">
        <f>MIN(Space_Data!Q3:Q12)*(1-Values!$B$6)</f>
        <v>0</v>
      </c>
      <c r="P2" s="10">
        <f>MIN(Space_Data!R3:R12)*(1-Values!$B$6)</f>
        <v>3</v>
      </c>
      <c r="Q2" s="10">
        <f>MIN(Space_Data!S3:S12)*(1-Values!$B$6)</f>
        <v>3</v>
      </c>
      <c r="R2" s="10">
        <f>MIN(Space_Data!T3:T12)*(1-Values!$B$6)</f>
        <v>5</v>
      </c>
      <c r="S2" s="10">
        <f>MIN(Space_Data!U3:U12)*(1-Values!$B$6)</f>
        <v>2</v>
      </c>
      <c r="T2" s="10">
        <f>MIN(Space_Data!V3:V12)*(1-Values!$B$6)</f>
        <v>3</v>
      </c>
      <c r="U2" s="10">
        <f>MIN(Space_Data!W3:W12)*(1-Values!$B$6)</f>
        <v>6</v>
      </c>
    </row>
    <row r="3" spans="1:21" x14ac:dyDescent="0.3">
      <c r="A3" t="s">
        <v>4</v>
      </c>
      <c r="B3">
        <f>MAX(Space_Data!D4:D13)*(1+Values!$B$6)</f>
        <v>48</v>
      </c>
      <c r="C3">
        <f>MAX(Space_Data!E4:E13)*(1+Values!$B$6)</f>
        <v>37</v>
      </c>
      <c r="D3">
        <f>MAX(Space_Data!F4:F13)*(1+Values!$B$6)</f>
        <v>47</v>
      </c>
      <c r="E3">
        <f>MAX(Space_Data!G4:G13)*(1+Values!$B$6)</f>
        <v>50</v>
      </c>
      <c r="F3">
        <f>MAX(Space_Data!H4:H13)*(1+Values!$B$6)</f>
        <v>40</v>
      </c>
      <c r="G3">
        <f>MAX(Space_Data!I4:I13)*(1+Values!$B$6)</f>
        <v>48</v>
      </c>
      <c r="H3">
        <f>MAX(Space_Data!J4:J13)*(1+Values!$B$6)</f>
        <v>46</v>
      </c>
      <c r="I3">
        <f>MAX(Space_Data!K4:K13)*(1+Values!$B$6)</f>
        <v>48</v>
      </c>
      <c r="J3">
        <f>MAX(Space_Data!L4:L13)*(1+Values!$B$6)</f>
        <v>37</v>
      </c>
      <c r="K3">
        <f>MAX(Space_Data!M4:M13)*(1+Values!$B$6)</f>
        <v>47</v>
      </c>
      <c r="L3">
        <f>MAX(Space_Data!N4:N13)*(1+Values!$B$6)</f>
        <v>50</v>
      </c>
      <c r="M3">
        <f>MAX(Space_Data!O4:O13)*(1+Values!$B$6)</f>
        <v>40</v>
      </c>
      <c r="N3">
        <f>MAX(Space_Data!P4:P13)*(1+Values!$B$6)</f>
        <v>48</v>
      </c>
      <c r="O3">
        <f>MAX(Space_Data!Q4:Q13)*(1+Values!$B$6)</f>
        <v>46</v>
      </c>
      <c r="P3">
        <f>MAX(Space_Data!R4:R13)*(1+Values!$B$6)</f>
        <v>48</v>
      </c>
      <c r="Q3">
        <f>MAX(Space_Data!S4:S13)*(1+Values!$B$6)</f>
        <v>37</v>
      </c>
      <c r="R3">
        <f>MAX(Space_Data!T4:T13)*(1+Values!$B$6)</f>
        <v>47</v>
      </c>
      <c r="S3">
        <f>MAX(Space_Data!U4:U13)*(1+Values!$B$6)</f>
        <v>50</v>
      </c>
      <c r="T3">
        <f>MAX(Space_Data!V4:V13)*(1+Values!$B$6)</f>
        <v>40</v>
      </c>
      <c r="U3">
        <f>MAX(Space_Data!W4:W13)*(1+Values!$B$6)</f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6"/>
  <sheetViews>
    <sheetView tabSelected="1" workbookViewId="0">
      <selection activeCell="A3" sqref="A3"/>
    </sheetView>
  </sheetViews>
  <sheetFormatPr defaultRowHeight="14.4" x14ac:dyDescent="0.3"/>
  <sheetData>
    <row r="1" spans="1:2" x14ac:dyDescent="0.3">
      <c r="A1" t="s">
        <v>9</v>
      </c>
      <c r="B1" t="s">
        <v>8</v>
      </c>
    </row>
    <row r="2" spans="1:2" x14ac:dyDescent="0.3">
      <c r="A2" t="s">
        <v>80</v>
      </c>
      <c r="B2" t="s">
        <v>81</v>
      </c>
    </row>
    <row r="3" spans="1:2" x14ac:dyDescent="0.3">
      <c r="A3" t="s">
        <v>5</v>
      </c>
      <c r="B3">
        <v>0</v>
      </c>
    </row>
    <row r="4" spans="1:2" x14ac:dyDescent="0.3">
      <c r="A4" t="s">
        <v>6</v>
      </c>
      <c r="B4">
        <v>0</v>
      </c>
    </row>
    <row r="5" spans="1:2" x14ac:dyDescent="0.3">
      <c r="A5" t="s">
        <v>7</v>
      </c>
      <c r="B5">
        <v>0.25</v>
      </c>
    </row>
    <row r="6" spans="1:2" x14ac:dyDescent="0.3">
      <c r="A6" t="s">
        <v>78</v>
      </c>
      <c r="B6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6"/>
  <sheetViews>
    <sheetView workbookViewId="0">
      <selection activeCell="E20" sqref="E20"/>
    </sheetView>
  </sheetViews>
  <sheetFormatPr defaultRowHeight="14.4" x14ac:dyDescent="0.3"/>
  <sheetData>
    <row r="1" spans="1:2" x14ac:dyDescent="0.3">
      <c r="A1" t="s">
        <v>15</v>
      </c>
      <c r="B1" t="s">
        <v>16</v>
      </c>
    </row>
    <row r="2" spans="1:2" x14ac:dyDescent="0.3">
      <c r="A2" t="s">
        <v>10</v>
      </c>
      <c r="B2">
        <v>100</v>
      </c>
    </row>
    <row r="3" spans="1:2" x14ac:dyDescent="0.3">
      <c r="A3" t="s">
        <v>11</v>
      </c>
      <c r="B3">
        <v>0</v>
      </c>
    </row>
    <row r="4" spans="1:2" x14ac:dyDescent="0.3">
      <c r="A4" t="s">
        <v>12</v>
      </c>
      <c r="B4">
        <v>0</v>
      </c>
    </row>
    <row r="5" spans="1:2" x14ac:dyDescent="0.3">
      <c r="A5" t="s">
        <v>13</v>
      </c>
      <c r="B5">
        <v>0</v>
      </c>
    </row>
    <row r="6" spans="1:2" x14ac:dyDescent="0.3">
      <c r="A6" t="s">
        <v>14</v>
      </c>
      <c r="B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23"/>
  <sheetViews>
    <sheetView workbookViewId="0">
      <selection sqref="A1:XFD1"/>
    </sheetView>
  </sheetViews>
  <sheetFormatPr defaultRowHeight="14.4" x14ac:dyDescent="0.3"/>
  <cols>
    <col min="1" max="1" width="33.88671875" bestFit="1" customWidth="1"/>
    <col min="2" max="2" width="56" style="1" customWidth="1"/>
    <col min="3" max="3" width="40.77734375" customWidth="1"/>
    <col min="4" max="4" width="13.33203125" bestFit="1" customWidth="1"/>
  </cols>
  <sheetData>
    <row r="1" spans="1:4" x14ac:dyDescent="0.3">
      <c r="A1" s="13" t="s">
        <v>75</v>
      </c>
      <c r="B1" s="13"/>
      <c r="C1" s="12" t="s">
        <v>79</v>
      </c>
    </row>
    <row r="2" spans="1:4" x14ac:dyDescent="0.3">
      <c r="A2" t="s">
        <v>41</v>
      </c>
      <c r="B2" s="7">
        <f>COUNT(Transaction_Data!A3:A1048576)</f>
        <v>10</v>
      </c>
      <c r="C2" s="11" t="str">
        <f>IF(COUNT(Space_Data!A3:A12)=Stores,"","The number of Stores does not match between Space and Trascation Data")</f>
        <v/>
      </c>
    </row>
    <row r="3" spans="1:4" x14ac:dyDescent="0.3">
      <c r="A3" t="s">
        <v>40</v>
      </c>
      <c r="B3" s="7">
        <f>COUNT(Space_Data!D3:W3)</f>
        <v>20</v>
      </c>
      <c r="C3" s="11" t="str">
        <f>IF(COUNT(Transaction_Data!B3:FY3)/Categories=9,"","The number of Categories does not match between Space and Trascation Data")</f>
        <v/>
      </c>
    </row>
    <row r="4" spans="1:4" x14ac:dyDescent="0.3">
      <c r="A4" t="s">
        <v>33</v>
      </c>
      <c r="B4" s="7">
        <f>MAX(Space_Bounds!B3:U3)</f>
        <v>50</v>
      </c>
    </row>
    <row r="5" spans="1:4" x14ac:dyDescent="0.3">
      <c r="A5" t="s">
        <v>42</v>
      </c>
      <c r="B5" s="7">
        <f>MIN(Space_Bounds!B2:U2)</f>
        <v>0</v>
      </c>
    </row>
    <row r="6" spans="1:4" x14ac:dyDescent="0.3">
      <c r="A6" t="s">
        <v>32</v>
      </c>
      <c r="B6" s="8">
        <v>0.5</v>
      </c>
      <c r="D6" s="6"/>
    </row>
    <row r="7" spans="1:4" x14ac:dyDescent="0.3">
      <c r="A7" t="s">
        <v>74</v>
      </c>
      <c r="B7" s="8">
        <f>(B4-B5)/B6</f>
        <v>100</v>
      </c>
      <c r="D7" s="6"/>
    </row>
    <row r="8" spans="1:4" x14ac:dyDescent="0.3">
      <c r="A8" s="13" t="s">
        <v>39</v>
      </c>
      <c r="B8" s="13"/>
    </row>
    <row r="9" spans="1:4" x14ac:dyDescent="0.3">
      <c r="A9" t="s">
        <v>38</v>
      </c>
      <c r="B9" s="4">
        <f>B$2*B$3*((B$4-B$5)/B$6)</f>
        <v>20000</v>
      </c>
    </row>
    <row r="10" spans="1:4" x14ac:dyDescent="0.3">
      <c r="A10" t="s">
        <v>37</v>
      </c>
      <c r="B10" s="4">
        <f>B$3*((B$4-B$5)/B6)</f>
        <v>2000</v>
      </c>
    </row>
    <row r="11" spans="1:4" x14ac:dyDescent="0.3">
      <c r="A11" t="s">
        <v>36</v>
      </c>
      <c r="B11" s="5">
        <f>B9+B10</f>
        <v>22000</v>
      </c>
    </row>
    <row r="12" spans="1:4" x14ac:dyDescent="0.3">
      <c r="A12" s="13" t="s">
        <v>43</v>
      </c>
      <c r="B12" s="13"/>
    </row>
    <row r="13" spans="1:4" x14ac:dyDescent="0.3">
      <c r="A13" t="s">
        <v>69</v>
      </c>
      <c r="B13" s="5">
        <f>B2</f>
        <v>10</v>
      </c>
    </row>
    <row r="14" spans="1:4" x14ac:dyDescent="0.3">
      <c r="A14" t="s">
        <v>70</v>
      </c>
      <c r="B14" s="5">
        <f>B3*2</f>
        <v>40</v>
      </c>
    </row>
    <row r="15" spans="1:4" x14ac:dyDescent="0.3">
      <c r="A15" t="s">
        <v>71</v>
      </c>
      <c r="B15" s="5">
        <f>B2*B3*2</f>
        <v>400</v>
      </c>
    </row>
    <row r="16" spans="1:4" x14ac:dyDescent="0.3">
      <c r="A16" t="s">
        <v>72</v>
      </c>
      <c r="B16" s="5">
        <f>B2*B3</f>
        <v>200</v>
      </c>
    </row>
    <row r="17" spans="1:3" x14ac:dyDescent="0.3">
      <c r="A17" t="s">
        <v>73</v>
      </c>
      <c r="B17" s="5">
        <f>B2*B3*(B4-B5)/B6</f>
        <v>20000</v>
      </c>
    </row>
    <row r="18" spans="1:3" x14ac:dyDescent="0.3">
      <c r="A18" t="s">
        <v>76</v>
      </c>
      <c r="B18" s="5">
        <v>1</v>
      </c>
    </row>
    <row r="19" spans="1:3" x14ac:dyDescent="0.3">
      <c r="A19" t="s">
        <v>77</v>
      </c>
      <c r="B19" s="5">
        <f>SUM(B13:B18)</f>
        <v>20651</v>
      </c>
    </row>
    <row r="20" spans="1:3" x14ac:dyDescent="0.3">
      <c r="A20" s="13" t="s">
        <v>35</v>
      </c>
      <c r="B20" s="13"/>
    </row>
    <row r="21" spans="1:3" x14ac:dyDescent="0.3">
      <c r="A21" t="s">
        <v>34</v>
      </c>
      <c r="B21" s="4">
        <v>2000000</v>
      </c>
      <c r="C21" s="2" t="str">
        <f>IF(B$11&lt;B$21,"","To reduce the optimization run time, please either increase the increment size or reduce the highest upper space limits.")</f>
        <v/>
      </c>
    </row>
    <row r="22" spans="1:3" x14ac:dyDescent="0.3">
      <c r="A22" t="s">
        <v>33</v>
      </c>
      <c r="B22" s="3">
        <f>FLOOR((B$21*B$6)/(B$2*B$3),B$6)</f>
        <v>5000</v>
      </c>
      <c r="C22" s="2" t="str">
        <f>IF(B$9&lt;B$21,"","To reduce the optimization run time, please either increase the increment size to "&amp;B23&amp;" or higher or reduce all upper space limits to "&amp;B22&amp;" or lower.")</f>
        <v/>
      </c>
    </row>
    <row r="23" spans="1:3" x14ac:dyDescent="0.3">
      <c r="A23" t="s">
        <v>32</v>
      </c>
      <c r="B23" s="3">
        <f>CEILING(B$2*B$3*B$4/B$21,0.5)</f>
        <v>0.5</v>
      </c>
    </row>
  </sheetData>
  <mergeCells count="4">
    <mergeCell ref="A1:B1"/>
    <mergeCell ref="A8:B8"/>
    <mergeCell ref="A20:B20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Transaction_Data</vt:lpstr>
      <vt:lpstr>Space_Data</vt:lpstr>
      <vt:lpstr>Tier_Counts</vt:lpstr>
      <vt:lpstr>Space_Bounds</vt:lpstr>
      <vt:lpstr>Values</vt:lpstr>
      <vt:lpstr>Weighted_Metrics</vt:lpstr>
      <vt:lpstr>Number of Decision Variables</vt:lpstr>
      <vt:lpstr>Categories</vt:lpstr>
      <vt:lpstr>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Sylvain, Kenneth L.</dc:creator>
  <cp:lastModifiedBy>Sylvain, Kenneth L.</cp:lastModifiedBy>
  <dcterms:created xsi:type="dcterms:W3CDTF">2016-08-31T00:07:24Z</dcterms:created>
  <dcterms:modified xsi:type="dcterms:W3CDTF">2016-09-03T19:44:30Z</dcterms:modified>
</cp:coreProperties>
</file>