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oole\概率论与数理统计\"/>
    </mc:Choice>
  </mc:AlternateContent>
  <xr:revisionPtr revIDLastSave="0" documentId="13_ncr:1_{4C0931FC-8E71-48E5-AB9D-6AA67DC54EDC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36" i="1"/>
  <c r="B35" i="1"/>
  <c r="B29" i="1" l="1"/>
  <c r="B22" i="1" l="1"/>
  <c r="B23" i="1"/>
  <c r="B34" i="1"/>
  <c r="D21" i="1" l="1"/>
  <c r="B21" i="1"/>
  <c r="C20" i="1"/>
  <c r="B20" i="1"/>
  <c r="C21" i="1" s="1"/>
  <c r="B26" i="1" s="1"/>
  <c r="B27" i="1" l="1"/>
  <c r="B33" i="1" l="1"/>
</calcChain>
</file>

<file path=xl/sharedStrings.xml><?xml version="1.0" encoding="utf-8"?>
<sst xmlns="http://schemas.openxmlformats.org/spreadsheetml/2006/main" count="22" uniqueCount="20">
  <si>
    <t>x</t>
    <phoneticPr fontId="1" type="noConversion"/>
  </si>
  <si>
    <t>y</t>
    <phoneticPr fontId="1" type="noConversion"/>
  </si>
  <si>
    <t>xbar ybar</t>
    <phoneticPr fontId="1" type="noConversion"/>
  </si>
  <si>
    <t>lxx lxy lyy</t>
    <phoneticPr fontId="1" type="noConversion"/>
  </si>
  <si>
    <t>b hat</t>
    <phoneticPr fontId="1" type="noConversion"/>
  </si>
  <si>
    <t>a hat</t>
    <phoneticPr fontId="1" type="noConversion"/>
  </si>
  <si>
    <t>S^2回</t>
    <phoneticPr fontId="1" type="noConversion"/>
  </si>
  <si>
    <t>S^2残</t>
    <phoneticPr fontId="1" type="noConversion"/>
  </si>
  <si>
    <t>F=(17-2)S^2回/S^2残</t>
    <phoneticPr fontId="1" type="noConversion"/>
  </si>
  <si>
    <t>lamda</t>
    <phoneticPr fontId="1" type="noConversion"/>
  </si>
  <si>
    <t>yhat=0.17x-1.72</t>
    <phoneticPr fontId="1" type="noConversion"/>
  </si>
  <si>
    <t>第一小问</t>
    <phoneticPr fontId="1" type="noConversion"/>
  </si>
  <si>
    <t>第二小问</t>
    <phoneticPr fontId="1" type="noConversion"/>
  </si>
  <si>
    <t>因为F&gt;lamda拒绝H0,所以有意义</t>
    <phoneticPr fontId="1" type="noConversion"/>
  </si>
  <si>
    <t>第三小问</t>
    <phoneticPr fontId="1" type="noConversion"/>
  </si>
  <si>
    <t>S</t>
    <phoneticPr fontId="1" type="noConversion"/>
  </si>
  <si>
    <t>置信区间上界</t>
    <phoneticPr fontId="1" type="noConversion"/>
  </si>
  <si>
    <t>置信区间下界</t>
    <phoneticPr fontId="1" type="noConversion"/>
  </si>
  <si>
    <t>17组数据</t>
    <phoneticPr fontId="1" type="noConversion"/>
  </si>
  <si>
    <t>置信度95%的置信区间(-2.84,1.43)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</si>
</sst>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76" fontId="3" fillId="0" borderId="0" xfId="0" applyNumberFormat="1" applyFont="1" applyAlignment="1">
      <alignment horizontal="center"/>
    </xf>
    <xf numFmtId="0" fontId="5" fillId="0" borderId="0" xfId="0" applyFont="1"/>
    <xf numFmtId="176" fontId="5" fillId="0" borderId="0" xfId="0" applyNumberFormat="1" applyFont="1" applyAlignment="1">
      <alignment horizontal="center"/>
    </xf>
    <xf numFmtId="176" fontId="5" fillId="0" borderId="0" xfId="0" applyNumberFormat="1" applyFont="1"/>
    <xf numFmtId="0" fontId="7" fillId="0" borderId="0" xfId="0" applyFont="1"/>
    <xf numFmtId="176" fontId="7" fillId="0" borderId="0" xfId="0" applyNumberFormat="1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Sheet1!$B$2:$B$18</c:f>
              <c:numCache>
                <c:formatCode>0.00_ </c:formatCode>
                <c:ptCount val="17"/>
                <c:pt idx="0">
                  <c:v>32.29</c:v>
                </c:pt>
                <c:pt idx="1">
                  <c:v>21.9</c:v>
                </c:pt>
                <c:pt idx="2">
                  <c:v>29.65</c:v>
                </c:pt>
                <c:pt idx="3">
                  <c:v>15.94</c:v>
                </c:pt>
                <c:pt idx="4">
                  <c:v>22</c:v>
                </c:pt>
                <c:pt idx="5">
                  <c:v>14.67</c:v>
                </c:pt>
                <c:pt idx="6">
                  <c:v>23.24</c:v>
                </c:pt>
                <c:pt idx="7">
                  <c:v>29.2</c:v>
                </c:pt>
                <c:pt idx="8">
                  <c:v>15.9</c:v>
                </c:pt>
                <c:pt idx="9">
                  <c:v>29.3</c:v>
                </c:pt>
                <c:pt idx="10">
                  <c:v>14.66</c:v>
                </c:pt>
                <c:pt idx="11">
                  <c:v>32.01</c:v>
                </c:pt>
                <c:pt idx="12">
                  <c:v>23.34</c:v>
                </c:pt>
                <c:pt idx="13">
                  <c:v>33.549999999999997</c:v>
                </c:pt>
                <c:pt idx="14">
                  <c:v>16.8</c:v>
                </c:pt>
                <c:pt idx="15">
                  <c:v>16.55</c:v>
                </c:pt>
                <c:pt idx="16">
                  <c:v>35.71</c:v>
                </c:pt>
              </c:numCache>
            </c:numRef>
          </c:xVal>
          <c:yVal>
            <c:numRef>
              <c:f>Sheet1!$C$2:$C$18</c:f>
              <c:numCache>
                <c:formatCode>0.00_ </c:formatCode>
                <c:ptCount val="17"/>
                <c:pt idx="0">
                  <c:v>4.75</c:v>
                </c:pt>
                <c:pt idx="1">
                  <c:v>1.66</c:v>
                </c:pt>
                <c:pt idx="2">
                  <c:v>2.8</c:v>
                </c:pt>
                <c:pt idx="3">
                  <c:v>1.29</c:v>
                </c:pt>
                <c:pt idx="4">
                  <c:v>2.61</c:v>
                </c:pt>
                <c:pt idx="5">
                  <c:v>0.56999999999999995</c:v>
                </c:pt>
                <c:pt idx="6">
                  <c:v>3.26</c:v>
                </c:pt>
                <c:pt idx="7">
                  <c:v>3.65</c:v>
                </c:pt>
                <c:pt idx="8">
                  <c:v>1.21</c:v>
                </c:pt>
                <c:pt idx="9">
                  <c:v>2.2000000000000002</c:v>
                </c:pt>
                <c:pt idx="10">
                  <c:v>0.78</c:v>
                </c:pt>
                <c:pt idx="11">
                  <c:v>2.68</c:v>
                </c:pt>
                <c:pt idx="12">
                  <c:v>1.42</c:v>
                </c:pt>
                <c:pt idx="13">
                  <c:v>3.24</c:v>
                </c:pt>
                <c:pt idx="14">
                  <c:v>0.57999999999999996</c:v>
                </c:pt>
                <c:pt idx="15">
                  <c:v>1.1000000000000001</c:v>
                </c:pt>
                <c:pt idx="16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B-4E16-87EC-9B6CEB06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27552"/>
        <c:axId val="936508912"/>
      </c:scatterChart>
      <c:valAx>
        <c:axId val="12296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508912"/>
        <c:crosses val="autoZero"/>
        <c:crossBetween val="midCat"/>
      </c:valAx>
      <c:valAx>
        <c:axId val="9365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6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202406</xdr:colOff>
      <xdr:row>2</xdr:row>
      <xdr:rowOff>157163</xdr:rowOff>
    </xdr:from>
    <xdr:to>
      <xdr:col>12</xdr:col>
      <xdr:colOff>240506</xdr:colOff>
      <xdr:row>18</xdr:row>
      <xdr:rowOff>80963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0F755F-5BE5-49FC-84BF-2891F6304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B28" sqref="B28"/>
    </sheetView>
  </sheetViews>
  <sheetFormatPr defaultRowHeight="13.9" x14ac:dyDescent="0.4"/>
  <cols>
    <col min="1" max="1" width="23.19921875" customWidth="1"/>
    <col min="2" max="3" width="9.06640625" style="2"/>
  </cols>
  <sheetData>
    <row r="1" spans="1:3" x14ac:dyDescent="0.4">
      <c r="A1" t="s">
        <v>18</v>
      </c>
      <c r="B1" s="1" t="s">
        <v>0</v>
      </c>
      <c r="C1" s="1" t="s">
        <v>1</v>
      </c>
    </row>
    <row r="2" spans="1:3" x14ac:dyDescent="0.4">
      <c r="B2" s="1">
        <v>32.29</v>
      </c>
      <c r="C2" s="1">
        <v>4.75</v>
      </c>
    </row>
    <row r="3" spans="1:3" x14ac:dyDescent="0.4">
      <c r="B3" s="1">
        <v>21.9</v>
      </c>
      <c r="C3" s="1">
        <v>1.66</v>
      </c>
    </row>
    <row r="4" spans="1:3" x14ac:dyDescent="0.4">
      <c r="B4" s="1">
        <v>29.65</v>
      </c>
      <c r="C4" s="1">
        <v>2.8</v>
      </c>
    </row>
    <row r="5" spans="1:3" x14ac:dyDescent="0.4">
      <c r="B5" s="1">
        <v>15.94</v>
      </c>
      <c r="C5" s="1">
        <v>1.29</v>
      </c>
    </row>
    <row r="6" spans="1:3" x14ac:dyDescent="0.4">
      <c r="B6" s="1">
        <v>22</v>
      </c>
      <c r="C6" s="1">
        <v>2.61</v>
      </c>
    </row>
    <row r="7" spans="1:3" x14ac:dyDescent="0.4">
      <c r="B7" s="1">
        <v>14.67</v>
      </c>
      <c r="C7" s="1">
        <v>0.56999999999999995</v>
      </c>
    </row>
    <row r="8" spans="1:3" x14ac:dyDescent="0.4">
      <c r="B8" s="1">
        <v>23.24</v>
      </c>
      <c r="C8" s="1">
        <v>3.26</v>
      </c>
    </row>
    <row r="9" spans="1:3" x14ac:dyDescent="0.4">
      <c r="B9" s="1">
        <v>29.2</v>
      </c>
      <c r="C9" s="1">
        <v>3.65</v>
      </c>
    </row>
    <row r="10" spans="1:3" x14ac:dyDescent="0.4">
      <c r="B10" s="1">
        <v>15.9</v>
      </c>
      <c r="C10" s="1">
        <v>1.21</v>
      </c>
    </row>
    <row r="11" spans="1:3" x14ac:dyDescent="0.4">
      <c r="B11" s="1">
        <v>29.3</v>
      </c>
      <c r="C11" s="1">
        <v>2.2000000000000002</v>
      </c>
    </row>
    <row r="12" spans="1:3" x14ac:dyDescent="0.4">
      <c r="B12" s="1">
        <v>14.66</v>
      </c>
      <c r="C12" s="1">
        <v>0.78</v>
      </c>
    </row>
    <row r="13" spans="1:3" x14ac:dyDescent="0.4">
      <c r="B13" s="1">
        <v>32.01</v>
      </c>
      <c r="C13" s="1">
        <v>2.68</v>
      </c>
    </row>
    <row r="14" spans="1:3" x14ac:dyDescent="0.4">
      <c r="B14" s="1">
        <v>23.34</v>
      </c>
      <c r="C14" s="1">
        <v>1.42</v>
      </c>
    </row>
    <row r="15" spans="1:3" x14ac:dyDescent="0.4">
      <c r="B15" s="1">
        <v>33.549999999999997</v>
      </c>
      <c r="C15" s="1">
        <v>3.24</v>
      </c>
    </row>
    <row r="16" spans="1:3" x14ac:dyDescent="0.4">
      <c r="B16" s="1">
        <v>16.8</v>
      </c>
      <c r="C16" s="1">
        <v>0.57999999999999996</v>
      </c>
    </row>
    <row r="17" spans="1:5" x14ac:dyDescent="0.4">
      <c r="B17" s="1">
        <v>16.55</v>
      </c>
      <c r="C17" s="1">
        <v>1.1000000000000001</v>
      </c>
    </row>
    <row r="18" spans="1:5" x14ac:dyDescent="0.4">
      <c r="B18" s="1">
        <v>35.71</v>
      </c>
      <c r="C18" s="1">
        <v>5.3</v>
      </c>
    </row>
    <row r="19" spans="1:5" x14ac:dyDescent="0.4">
      <c r="A19" s="13" t="s">
        <v>11</v>
      </c>
      <c r="B19" s="13"/>
      <c r="C19" s="13"/>
      <c r="D19" s="13"/>
    </row>
    <row r="20" spans="1:5" x14ac:dyDescent="0.4">
      <c r="A20" s="4" t="s">
        <v>2</v>
      </c>
      <c r="B20" s="5">
        <f>AVERAGE(B2:B18)</f>
        <v>23.924117647058821</v>
      </c>
      <c r="C20" s="5">
        <f>AVERAGE(C2:C18)</f>
        <v>2.2999999999999998</v>
      </c>
      <c r="D20" s="4"/>
    </row>
    <row r="21" spans="1:5" x14ac:dyDescent="0.4">
      <c r="A21" s="4" t="s">
        <v>3</v>
      </c>
      <c r="B21" s="5">
        <f>DEVSQ(B2:B18)</f>
        <v>869.78921176470578</v>
      </c>
      <c r="C21" s="5">
        <f>SUMPRODUCT(B2:B18-B20,C2:C18-C20)</f>
        <v>145.9828</v>
      </c>
      <c r="D21" s="4">
        <f>DEVSQ(C2:C18)</f>
        <v>32.224600000000002</v>
      </c>
    </row>
    <row r="22" spans="1:5" x14ac:dyDescent="0.4">
      <c r="A22" s="4" t="s">
        <v>4</v>
      </c>
      <c r="B22" s="5">
        <f>C21/B21</f>
        <v>0.16783698627833873</v>
      </c>
      <c r="C22" s="5"/>
      <c r="D22" s="4"/>
    </row>
    <row r="23" spans="1:5" x14ac:dyDescent="0.4">
      <c r="A23" s="4" t="s">
        <v>5</v>
      </c>
      <c r="B23" s="5">
        <f>C20-B22*B20</f>
        <v>-1.7153518052507728</v>
      </c>
      <c r="C23" s="5"/>
      <c r="D23" s="4"/>
    </row>
    <row r="24" spans="1:5" x14ac:dyDescent="0.4">
      <c r="A24" s="12" t="s">
        <v>10</v>
      </c>
      <c r="B24" s="12"/>
      <c r="C24" s="12"/>
      <c r="D24" s="12"/>
    </row>
    <row r="25" spans="1:5" x14ac:dyDescent="0.4">
      <c r="A25" s="14" t="s">
        <v>12</v>
      </c>
      <c r="B25" s="14"/>
      <c r="C25" s="14"/>
      <c r="D25" s="14"/>
    </row>
    <row r="26" spans="1:5" x14ac:dyDescent="0.4">
      <c r="A26" s="6" t="s">
        <v>6</v>
      </c>
      <c r="B26" s="7">
        <f>B22*C21</f>
        <v>24.501313200473469</v>
      </c>
      <c r="C26" s="7"/>
      <c r="D26" s="6"/>
    </row>
    <row r="27" spans="1:5" x14ac:dyDescent="0.4">
      <c r="A27" s="6" t="s">
        <v>7</v>
      </c>
      <c r="B27" s="7">
        <f>D21-B26</f>
        <v>7.7232867995265337</v>
      </c>
      <c r="C27" s="7"/>
      <c r="D27" s="6"/>
    </row>
    <row r="28" spans="1:5" x14ac:dyDescent="0.4">
      <c r="A28" s="6" t="s">
        <v>8</v>
      </c>
      <c r="B28" s="7">
        <f>(17-2)*B26/B27</f>
        <v>47.585918734706624</v>
      </c>
      <c r="C28" s="7"/>
      <c r="D28" s="6"/>
      <c r="E28" s="3"/>
    </row>
    <row r="29" spans="1:5" x14ac:dyDescent="0.4">
      <c r="A29" s="6" t="s">
        <v>9</v>
      </c>
      <c r="B29" s="8">
        <f>FINV(0.05,1,15)</f>
        <v>4.5430771652669701</v>
      </c>
      <c r="C29" s="8"/>
      <c r="D29" s="6"/>
    </row>
    <row r="30" spans="1:5" x14ac:dyDescent="0.4">
      <c r="A30" s="15" t="s">
        <v>13</v>
      </c>
      <c r="B30" s="15"/>
      <c r="C30" s="15"/>
      <c r="D30" s="15"/>
    </row>
    <row r="31" spans="1:5" x14ac:dyDescent="0.4">
      <c r="A31" s="16" t="s">
        <v>14</v>
      </c>
      <c r="B31" s="16"/>
      <c r="C31" s="16"/>
      <c r="D31" s="16"/>
    </row>
    <row r="32" spans="1:5" x14ac:dyDescent="0.4">
      <c r="A32" s="9" t="s">
        <v>0</v>
      </c>
      <c r="B32" s="10">
        <v>6</v>
      </c>
      <c r="C32" s="10"/>
      <c r="D32" s="9"/>
    </row>
    <row r="33" spans="1:4" x14ac:dyDescent="0.4">
      <c r="A33" s="9" t="s">
        <v>15</v>
      </c>
      <c r="B33" s="10">
        <f>SQRT(B27/15)</f>
        <v>0.71755542408590445</v>
      </c>
      <c r="C33" s="10"/>
      <c r="D33" s="9"/>
    </row>
    <row r="34" spans="1:4" x14ac:dyDescent="0.4">
      <c r="A34" s="9" t="s">
        <v>9</v>
      </c>
      <c r="B34" s="10">
        <f>TINV(0.025,15)</f>
        <v>2.4898797034798905</v>
      </c>
      <c r="C34" s="10"/>
      <c r="D34" s="9"/>
    </row>
    <row r="35" spans="1:4" x14ac:dyDescent="0.4">
      <c r="A35" s="9" t="s">
        <v>17</v>
      </c>
      <c r="B35" s="10">
        <f>B22*B32+B23-B34*B33*SQRT(1+1/17+(B32-B20)^2/B21)</f>
        <v>-2.8434747161869125</v>
      </c>
      <c r="C35" s="10"/>
      <c r="D35" s="9"/>
    </row>
    <row r="36" spans="1:4" x14ac:dyDescent="0.4">
      <c r="A36" s="9" t="s">
        <v>16</v>
      </c>
      <c r="B36" s="10">
        <f>B22*B32+B23+B34*B33*SQRT(1+1/17+(B32-B20)^2/B21)</f>
        <v>1.4268149410254316</v>
      </c>
      <c r="C36" s="10"/>
      <c r="D36" s="9"/>
    </row>
    <row r="37" spans="1:4" x14ac:dyDescent="0.4">
      <c r="A37" s="11" t="s">
        <v>19</v>
      </c>
      <c r="B37" s="11"/>
      <c r="C37" s="11"/>
      <c r="D37" s="11"/>
    </row>
  </sheetData>
  <dataConsolidate/>
  <mergeCells count="6">
    <mergeCell ref="A37:D37"/>
    <mergeCell ref="A24:D24"/>
    <mergeCell ref="A19:D19"/>
    <mergeCell ref="A25:D25"/>
    <mergeCell ref="A30:D30"/>
    <mergeCell ref="A31:D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zhanshichen</dc:creator>
  <cp:lastModifiedBy>zhanshichen</cp:lastModifiedBy>
  <dcterms:created xsi:type="dcterms:W3CDTF">2015-06-05T18:19:34Z</dcterms:created>
  <dcterms:modified xsi:type="dcterms:W3CDTF">2019-12-18T01:45:51Z</dcterms:modified>
</cp:coreProperties>
</file>