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kul\Downloads\"/>
    </mc:Choice>
  </mc:AlternateContent>
  <xr:revisionPtr revIDLastSave="0" documentId="8_{4DB00B2A-8EFD-4E29-B85A-21CA58D1D2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-2026" sheetId="2" r:id="rId1"/>
    <sheet name="Details 25-26" sheetId="14" r:id="rId2"/>
    <sheet name="2026-2027" sheetId="11" r:id="rId3"/>
    <sheet name="Details 26-27" sheetId="12" r:id="rId4"/>
    <sheet name="Help" sheetId="4" r:id="rId5"/>
  </sheets>
  <definedNames>
    <definedName name="eventlabels">'2025-2026'!$N$11:$N$18</definedName>
    <definedName name="_xlnm.Print_Area" localSheetId="0">'2025-2026'!$B$6:$L$130</definedName>
    <definedName name="_xlnm.Print_Titles" localSheetId="0">'2025-2026'!$6:$8</definedName>
    <definedName name="valuevx">42.314159</definedName>
    <definedName name="vertex42_copyright" hidden="1">"© 2013-2023 Vertex42 LLC"</definedName>
    <definedName name="vertex42_id" hidden="1">"yearly_schedule_of_events.xlsx"</definedName>
    <definedName name="vertex42_title" hidden="1">"Yearly Schedule of Events"</definedName>
  </definedNames>
  <calcPr calcId="191029"/>
</workbook>
</file>

<file path=xl/calcChain.xml><?xml version="1.0" encoding="utf-8"?>
<calcChain xmlns="http://schemas.openxmlformats.org/spreadsheetml/2006/main">
  <c r="J81" i="2" l="1"/>
  <c r="J13" i="11"/>
  <c r="J12" i="11"/>
  <c r="H122" i="11"/>
  <c r="G122" i="11"/>
  <c r="F122" i="11"/>
  <c r="E122" i="11"/>
  <c r="D122" i="11"/>
  <c r="C122" i="11"/>
  <c r="B122" i="11"/>
  <c r="B121" i="11"/>
  <c r="B123" i="11" s="1"/>
  <c r="C123" i="11" s="1"/>
  <c r="D123" i="11" s="1"/>
  <c r="E123" i="11" s="1"/>
  <c r="F123" i="11" s="1"/>
  <c r="G123" i="11" s="1"/>
  <c r="H123" i="11" s="1"/>
  <c r="B124" i="11" s="1"/>
  <c r="C124" i="11" s="1"/>
  <c r="D124" i="11" s="1"/>
  <c r="E124" i="11" s="1"/>
  <c r="F124" i="11" s="1"/>
  <c r="G124" i="11" s="1"/>
  <c r="H124" i="11" s="1"/>
  <c r="B125" i="11" s="1"/>
  <c r="C125" i="11" s="1"/>
  <c r="D125" i="11" s="1"/>
  <c r="E125" i="11" s="1"/>
  <c r="F125" i="11" s="1"/>
  <c r="G125" i="11" s="1"/>
  <c r="H125" i="11" s="1"/>
  <c r="B126" i="11" s="1"/>
  <c r="C126" i="11" s="1"/>
  <c r="D126" i="11" s="1"/>
  <c r="E126" i="11" s="1"/>
  <c r="F126" i="11" s="1"/>
  <c r="G126" i="11" s="1"/>
  <c r="H126" i="11" s="1"/>
  <c r="B127" i="11" s="1"/>
  <c r="C127" i="11" s="1"/>
  <c r="D127" i="11" s="1"/>
  <c r="E127" i="11" s="1"/>
  <c r="F127" i="11" s="1"/>
  <c r="G127" i="11" s="1"/>
  <c r="H127" i="11" s="1"/>
  <c r="B128" i="11" s="1"/>
  <c r="C128" i="11" s="1"/>
  <c r="D128" i="11" s="1"/>
  <c r="E128" i="11" s="1"/>
  <c r="F128" i="11" s="1"/>
  <c r="G128" i="11" s="1"/>
  <c r="H128" i="11" s="1"/>
  <c r="H112" i="11"/>
  <c r="G112" i="11"/>
  <c r="F112" i="11"/>
  <c r="E112" i="11"/>
  <c r="D112" i="11"/>
  <c r="C112" i="11"/>
  <c r="B112" i="11"/>
  <c r="B111" i="11"/>
  <c r="J111" i="11" s="1"/>
  <c r="H102" i="11"/>
  <c r="G102" i="11"/>
  <c r="F102" i="11"/>
  <c r="E102" i="11"/>
  <c r="D102" i="11"/>
  <c r="C102" i="11"/>
  <c r="B102" i="11"/>
  <c r="B101" i="11"/>
  <c r="J104" i="11" s="1"/>
  <c r="J93" i="11"/>
  <c r="H92" i="11"/>
  <c r="G92" i="11"/>
  <c r="F92" i="11"/>
  <c r="E92" i="11"/>
  <c r="D92" i="11"/>
  <c r="C92" i="11"/>
  <c r="B92" i="11"/>
  <c r="B91" i="11"/>
  <c r="B93" i="11" s="1"/>
  <c r="C93" i="11" s="1"/>
  <c r="D93" i="11" s="1"/>
  <c r="E93" i="11" s="1"/>
  <c r="F93" i="11" s="1"/>
  <c r="G93" i="11" s="1"/>
  <c r="H93" i="11" s="1"/>
  <c r="B94" i="11" s="1"/>
  <c r="C94" i="11" s="1"/>
  <c r="D94" i="11" s="1"/>
  <c r="E94" i="11" s="1"/>
  <c r="F94" i="11" s="1"/>
  <c r="G94" i="11" s="1"/>
  <c r="H94" i="11" s="1"/>
  <c r="B95" i="11" s="1"/>
  <c r="C95" i="11" s="1"/>
  <c r="D95" i="11" s="1"/>
  <c r="E95" i="11" s="1"/>
  <c r="F95" i="11" s="1"/>
  <c r="G95" i="11" s="1"/>
  <c r="H95" i="11" s="1"/>
  <c r="B96" i="11" s="1"/>
  <c r="C96" i="11" s="1"/>
  <c r="D96" i="11" s="1"/>
  <c r="E96" i="11" s="1"/>
  <c r="F96" i="11" s="1"/>
  <c r="G96" i="11" s="1"/>
  <c r="H96" i="11" s="1"/>
  <c r="B97" i="11" s="1"/>
  <c r="C97" i="11" s="1"/>
  <c r="D97" i="11" s="1"/>
  <c r="E97" i="11" s="1"/>
  <c r="F97" i="11" s="1"/>
  <c r="G97" i="11" s="1"/>
  <c r="H97" i="11" s="1"/>
  <c r="B98" i="11" s="1"/>
  <c r="C98" i="11" s="1"/>
  <c r="D98" i="11" s="1"/>
  <c r="E98" i="11" s="1"/>
  <c r="F98" i="11" s="1"/>
  <c r="G98" i="11" s="1"/>
  <c r="H98" i="11" s="1"/>
  <c r="H82" i="11"/>
  <c r="G82" i="11"/>
  <c r="F82" i="11"/>
  <c r="E82" i="11"/>
  <c r="D82" i="11"/>
  <c r="C82" i="11"/>
  <c r="B82" i="11"/>
  <c r="B81" i="11"/>
  <c r="B83" i="11" s="1"/>
  <c r="C83" i="11" s="1"/>
  <c r="D83" i="11" s="1"/>
  <c r="E83" i="11" s="1"/>
  <c r="F83" i="11" s="1"/>
  <c r="G83" i="11" s="1"/>
  <c r="H83" i="11" s="1"/>
  <c r="B84" i="11" s="1"/>
  <c r="C84" i="11" s="1"/>
  <c r="D84" i="11" s="1"/>
  <c r="E84" i="11" s="1"/>
  <c r="F84" i="11" s="1"/>
  <c r="G84" i="11" s="1"/>
  <c r="H84" i="11" s="1"/>
  <c r="B85" i="11" s="1"/>
  <c r="C85" i="11" s="1"/>
  <c r="D85" i="11" s="1"/>
  <c r="E85" i="11" s="1"/>
  <c r="F85" i="11" s="1"/>
  <c r="G85" i="11" s="1"/>
  <c r="H85" i="11" s="1"/>
  <c r="B86" i="11" s="1"/>
  <c r="C86" i="11" s="1"/>
  <c r="D86" i="11" s="1"/>
  <c r="E86" i="11" s="1"/>
  <c r="F86" i="11" s="1"/>
  <c r="G86" i="11" s="1"/>
  <c r="H86" i="11" s="1"/>
  <c r="B87" i="11" s="1"/>
  <c r="C87" i="11" s="1"/>
  <c r="D87" i="11" s="1"/>
  <c r="E87" i="11" s="1"/>
  <c r="F87" i="11" s="1"/>
  <c r="G87" i="11" s="1"/>
  <c r="H87" i="11" s="1"/>
  <c r="B88" i="11" s="1"/>
  <c r="C88" i="11" s="1"/>
  <c r="D88" i="11" s="1"/>
  <c r="E88" i="11" s="1"/>
  <c r="F88" i="11" s="1"/>
  <c r="G88" i="11" s="1"/>
  <c r="H88" i="11" s="1"/>
  <c r="H72" i="11"/>
  <c r="G72" i="11"/>
  <c r="F72" i="11"/>
  <c r="E72" i="11"/>
  <c r="D72" i="11"/>
  <c r="C72" i="11"/>
  <c r="B72" i="11"/>
  <c r="B71" i="11"/>
  <c r="J73" i="11" s="1"/>
  <c r="H62" i="11"/>
  <c r="G62" i="11"/>
  <c r="F62" i="11"/>
  <c r="E62" i="11"/>
  <c r="D62" i="11"/>
  <c r="C62" i="11"/>
  <c r="B62" i="11"/>
  <c r="B61" i="11"/>
  <c r="B63" i="11" s="1"/>
  <c r="C63" i="11" s="1"/>
  <c r="D63" i="11" s="1"/>
  <c r="E63" i="11" s="1"/>
  <c r="F63" i="11" s="1"/>
  <c r="G63" i="11" s="1"/>
  <c r="H63" i="11" s="1"/>
  <c r="B64" i="11" s="1"/>
  <c r="C64" i="11" s="1"/>
  <c r="D64" i="11" s="1"/>
  <c r="E64" i="11" s="1"/>
  <c r="F64" i="11" s="1"/>
  <c r="G64" i="11" s="1"/>
  <c r="H64" i="11" s="1"/>
  <c r="B65" i="11" s="1"/>
  <c r="C65" i="11" s="1"/>
  <c r="D65" i="11" s="1"/>
  <c r="E65" i="11" s="1"/>
  <c r="F65" i="11" s="1"/>
  <c r="G65" i="11" s="1"/>
  <c r="H65" i="11" s="1"/>
  <c r="B66" i="11" s="1"/>
  <c r="C66" i="11" s="1"/>
  <c r="D66" i="11" s="1"/>
  <c r="E66" i="11" s="1"/>
  <c r="F66" i="11" s="1"/>
  <c r="G66" i="11" s="1"/>
  <c r="H66" i="11" s="1"/>
  <c r="B67" i="11" s="1"/>
  <c r="C67" i="11" s="1"/>
  <c r="D67" i="11" s="1"/>
  <c r="E67" i="11" s="1"/>
  <c r="F67" i="11" s="1"/>
  <c r="G67" i="11" s="1"/>
  <c r="H67" i="11" s="1"/>
  <c r="B68" i="11" s="1"/>
  <c r="C68" i="11" s="1"/>
  <c r="D68" i="11" s="1"/>
  <c r="E68" i="11" s="1"/>
  <c r="F68" i="11" s="1"/>
  <c r="G68" i="11" s="1"/>
  <c r="H68" i="11" s="1"/>
  <c r="B53" i="11"/>
  <c r="C53" i="11" s="1"/>
  <c r="D53" i="11" s="1"/>
  <c r="E53" i="11" s="1"/>
  <c r="F53" i="11" s="1"/>
  <c r="G53" i="11" s="1"/>
  <c r="H53" i="11" s="1"/>
  <c r="B54" i="11" s="1"/>
  <c r="C54" i="11" s="1"/>
  <c r="D54" i="11" s="1"/>
  <c r="E54" i="11" s="1"/>
  <c r="F54" i="11" s="1"/>
  <c r="G54" i="11" s="1"/>
  <c r="H54" i="11" s="1"/>
  <c r="B55" i="11" s="1"/>
  <c r="C55" i="11" s="1"/>
  <c r="D55" i="11" s="1"/>
  <c r="E55" i="11" s="1"/>
  <c r="F55" i="11" s="1"/>
  <c r="G55" i="11" s="1"/>
  <c r="H55" i="11" s="1"/>
  <c r="B56" i="11" s="1"/>
  <c r="C56" i="11" s="1"/>
  <c r="D56" i="11" s="1"/>
  <c r="E56" i="11" s="1"/>
  <c r="F56" i="11" s="1"/>
  <c r="G56" i="11" s="1"/>
  <c r="H56" i="11" s="1"/>
  <c r="B57" i="11" s="1"/>
  <c r="C57" i="11" s="1"/>
  <c r="D57" i="11" s="1"/>
  <c r="E57" i="11" s="1"/>
  <c r="F57" i="11" s="1"/>
  <c r="G57" i="11" s="1"/>
  <c r="H57" i="11" s="1"/>
  <c r="B58" i="11" s="1"/>
  <c r="C58" i="11" s="1"/>
  <c r="D58" i="11" s="1"/>
  <c r="E58" i="11" s="1"/>
  <c r="F58" i="11" s="1"/>
  <c r="G58" i="11" s="1"/>
  <c r="H58" i="11" s="1"/>
  <c r="H52" i="11"/>
  <c r="G52" i="11"/>
  <c r="F52" i="11"/>
  <c r="E52" i="11"/>
  <c r="D52" i="11"/>
  <c r="C52" i="11"/>
  <c r="B52" i="11"/>
  <c r="J51" i="11"/>
  <c r="B51" i="11"/>
  <c r="H42" i="11"/>
  <c r="G42" i="11"/>
  <c r="F42" i="11"/>
  <c r="E42" i="11"/>
  <c r="D42" i="11"/>
  <c r="C42" i="11"/>
  <c r="B42" i="11"/>
  <c r="B41" i="11"/>
  <c r="B43" i="11" s="1"/>
  <c r="C43" i="11" s="1"/>
  <c r="D43" i="11" s="1"/>
  <c r="E43" i="11" s="1"/>
  <c r="F43" i="11" s="1"/>
  <c r="G43" i="11" s="1"/>
  <c r="H43" i="11" s="1"/>
  <c r="B44" i="11" s="1"/>
  <c r="C44" i="11" s="1"/>
  <c r="D44" i="11" s="1"/>
  <c r="E44" i="11" s="1"/>
  <c r="F44" i="11" s="1"/>
  <c r="G44" i="11" s="1"/>
  <c r="H44" i="11" s="1"/>
  <c r="B45" i="11" s="1"/>
  <c r="C45" i="11" s="1"/>
  <c r="D45" i="11" s="1"/>
  <c r="E45" i="11" s="1"/>
  <c r="F45" i="11" s="1"/>
  <c r="G45" i="11" s="1"/>
  <c r="H45" i="11" s="1"/>
  <c r="B46" i="11" s="1"/>
  <c r="C46" i="11" s="1"/>
  <c r="D46" i="11" s="1"/>
  <c r="E46" i="11" s="1"/>
  <c r="F46" i="11" s="1"/>
  <c r="G46" i="11" s="1"/>
  <c r="H46" i="11" s="1"/>
  <c r="B47" i="11" s="1"/>
  <c r="C47" i="11" s="1"/>
  <c r="D47" i="11" s="1"/>
  <c r="E47" i="11" s="1"/>
  <c r="F47" i="11" s="1"/>
  <c r="G47" i="11" s="1"/>
  <c r="H47" i="11" s="1"/>
  <c r="B48" i="11" s="1"/>
  <c r="C48" i="11" s="1"/>
  <c r="D48" i="11" s="1"/>
  <c r="E48" i="11" s="1"/>
  <c r="F48" i="11" s="1"/>
  <c r="G48" i="11" s="1"/>
  <c r="H48" i="11" s="1"/>
  <c r="H32" i="11"/>
  <c r="G32" i="11"/>
  <c r="F32" i="11"/>
  <c r="E32" i="11"/>
  <c r="D32" i="11"/>
  <c r="C32" i="11"/>
  <c r="B32" i="11"/>
  <c r="B31" i="11"/>
  <c r="B33" i="11" s="1"/>
  <c r="C33" i="11" s="1"/>
  <c r="D33" i="11" s="1"/>
  <c r="E33" i="11" s="1"/>
  <c r="F33" i="11" s="1"/>
  <c r="G33" i="11" s="1"/>
  <c r="H33" i="11" s="1"/>
  <c r="B34" i="11" s="1"/>
  <c r="C34" i="11" s="1"/>
  <c r="D34" i="11" s="1"/>
  <c r="E34" i="11" s="1"/>
  <c r="F34" i="11" s="1"/>
  <c r="G34" i="11" s="1"/>
  <c r="H34" i="11" s="1"/>
  <c r="B35" i="11" s="1"/>
  <c r="C35" i="11" s="1"/>
  <c r="D35" i="11" s="1"/>
  <c r="E35" i="11" s="1"/>
  <c r="F35" i="11" s="1"/>
  <c r="G35" i="11" s="1"/>
  <c r="H35" i="11" s="1"/>
  <c r="B36" i="11" s="1"/>
  <c r="C36" i="11" s="1"/>
  <c r="D36" i="11" s="1"/>
  <c r="E36" i="11" s="1"/>
  <c r="F36" i="11" s="1"/>
  <c r="G36" i="11" s="1"/>
  <c r="H36" i="11" s="1"/>
  <c r="B37" i="11" s="1"/>
  <c r="C37" i="11" s="1"/>
  <c r="D37" i="11" s="1"/>
  <c r="E37" i="11" s="1"/>
  <c r="F37" i="11" s="1"/>
  <c r="G37" i="11" s="1"/>
  <c r="H37" i="11" s="1"/>
  <c r="B38" i="11" s="1"/>
  <c r="C38" i="11" s="1"/>
  <c r="D38" i="11" s="1"/>
  <c r="E38" i="11" s="1"/>
  <c r="F38" i="11" s="1"/>
  <c r="G38" i="11" s="1"/>
  <c r="H38" i="11" s="1"/>
  <c r="H22" i="11"/>
  <c r="G22" i="11"/>
  <c r="F22" i="11"/>
  <c r="E22" i="11"/>
  <c r="D22" i="11"/>
  <c r="C22" i="11"/>
  <c r="B22" i="11"/>
  <c r="B21" i="11"/>
  <c r="B23" i="11" s="1"/>
  <c r="C23" i="11" s="1"/>
  <c r="D23" i="11" s="1"/>
  <c r="E23" i="11" s="1"/>
  <c r="F23" i="11" s="1"/>
  <c r="G23" i="11" s="1"/>
  <c r="H23" i="11" s="1"/>
  <c r="B24" i="11" s="1"/>
  <c r="C24" i="11" s="1"/>
  <c r="D24" i="11" s="1"/>
  <c r="E24" i="11" s="1"/>
  <c r="F24" i="11" s="1"/>
  <c r="G24" i="11" s="1"/>
  <c r="H24" i="11" s="1"/>
  <c r="B25" i="11" s="1"/>
  <c r="C25" i="11" s="1"/>
  <c r="D25" i="11" s="1"/>
  <c r="E25" i="11" s="1"/>
  <c r="F25" i="11" s="1"/>
  <c r="G25" i="11" s="1"/>
  <c r="H25" i="11" s="1"/>
  <c r="B26" i="11" s="1"/>
  <c r="C26" i="11" s="1"/>
  <c r="D26" i="11" s="1"/>
  <c r="E26" i="11" s="1"/>
  <c r="F26" i="11" s="1"/>
  <c r="G26" i="11" s="1"/>
  <c r="H26" i="11" s="1"/>
  <c r="B27" i="11" s="1"/>
  <c r="C27" i="11" s="1"/>
  <c r="D27" i="11" s="1"/>
  <c r="E27" i="11" s="1"/>
  <c r="F27" i="11" s="1"/>
  <c r="G27" i="11" s="1"/>
  <c r="H27" i="11" s="1"/>
  <c r="B28" i="11" s="1"/>
  <c r="C28" i="11" s="1"/>
  <c r="D28" i="11" s="1"/>
  <c r="E28" i="11" s="1"/>
  <c r="F28" i="11" s="1"/>
  <c r="G28" i="11" s="1"/>
  <c r="H28" i="11" s="1"/>
  <c r="H12" i="11"/>
  <c r="G12" i="11"/>
  <c r="F12" i="11"/>
  <c r="E12" i="11"/>
  <c r="D12" i="11"/>
  <c r="C12" i="11"/>
  <c r="B12" i="11"/>
  <c r="B11" i="11"/>
  <c r="B13" i="11" s="1"/>
  <c r="C13" i="11" s="1"/>
  <c r="D13" i="11" s="1"/>
  <c r="E13" i="11" s="1"/>
  <c r="F13" i="11" s="1"/>
  <c r="G13" i="11" s="1"/>
  <c r="H13" i="11" s="1"/>
  <c r="B14" i="11" s="1"/>
  <c r="C14" i="11" s="1"/>
  <c r="D14" i="11" s="1"/>
  <c r="E14" i="11" s="1"/>
  <c r="F14" i="11" s="1"/>
  <c r="G14" i="11" s="1"/>
  <c r="H14" i="11" s="1"/>
  <c r="B15" i="11" s="1"/>
  <c r="C15" i="11" s="1"/>
  <c r="D15" i="11" s="1"/>
  <c r="E15" i="11" s="1"/>
  <c r="F15" i="11" s="1"/>
  <c r="G15" i="11" s="1"/>
  <c r="H15" i="11" s="1"/>
  <c r="B16" i="11" s="1"/>
  <c r="C16" i="11" s="1"/>
  <c r="D16" i="11" s="1"/>
  <c r="E16" i="11" s="1"/>
  <c r="F16" i="11" s="1"/>
  <c r="G16" i="11" s="1"/>
  <c r="H16" i="11" s="1"/>
  <c r="B17" i="11" s="1"/>
  <c r="C17" i="11" s="1"/>
  <c r="D17" i="11" s="1"/>
  <c r="E17" i="11" s="1"/>
  <c r="F17" i="11" s="1"/>
  <c r="G17" i="11" s="1"/>
  <c r="H17" i="11" s="1"/>
  <c r="B18" i="11" s="1"/>
  <c r="C18" i="11" s="1"/>
  <c r="D18" i="11" s="1"/>
  <c r="E18" i="11" s="1"/>
  <c r="F18" i="11" s="1"/>
  <c r="G18" i="11" s="1"/>
  <c r="H18" i="11" s="1"/>
  <c r="J124" i="2"/>
  <c r="J123" i="2"/>
  <c r="J122" i="2"/>
  <c r="J114" i="2"/>
  <c r="J113" i="2"/>
  <c r="J112" i="2"/>
  <c r="J104" i="2"/>
  <c r="J103" i="2"/>
  <c r="J102" i="2"/>
  <c r="J83" i="2"/>
  <c r="J91" i="11" l="1"/>
  <c r="J92" i="11"/>
  <c r="J21" i="11"/>
  <c r="J31" i="11"/>
  <c r="J94" i="11"/>
  <c r="B73" i="11"/>
  <c r="C73" i="11" s="1"/>
  <c r="D73" i="11" s="1"/>
  <c r="E73" i="11" s="1"/>
  <c r="F73" i="11" s="1"/>
  <c r="G73" i="11" s="1"/>
  <c r="H73" i="11" s="1"/>
  <c r="B74" i="11" s="1"/>
  <c r="C74" i="11" s="1"/>
  <c r="D74" i="11" s="1"/>
  <c r="E74" i="11" s="1"/>
  <c r="F74" i="11" s="1"/>
  <c r="G74" i="11" s="1"/>
  <c r="H74" i="11" s="1"/>
  <c r="B75" i="11" s="1"/>
  <c r="C75" i="11" s="1"/>
  <c r="D75" i="11" s="1"/>
  <c r="E75" i="11" s="1"/>
  <c r="F75" i="11" s="1"/>
  <c r="G75" i="11" s="1"/>
  <c r="H75" i="11" s="1"/>
  <c r="B76" i="11" s="1"/>
  <c r="C76" i="11" s="1"/>
  <c r="D76" i="11" s="1"/>
  <c r="E76" i="11" s="1"/>
  <c r="F76" i="11" s="1"/>
  <c r="G76" i="11" s="1"/>
  <c r="H76" i="11" s="1"/>
  <c r="B77" i="11" s="1"/>
  <c r="C77" i="11" s="1"/>
  <c r="D77" i="11" s="1"/>
  <c r="E77" i="11" s="1"/>
  <c r="F77" i="11" s="1"/>
  <c r="G77" i="11" s="1"/>
  <c r="H77" i="11" s="1"/>
  <c r="B78" i="11" s="1"/>
  <c r="C78" i="11" s="1"/>
  <c r="D78" i="11" s="1"/>
  <c r="E78" i="11" s="1"/>
  <c r="F78" i="11" s="1"/>
  <c r="G78" i="11" s="1"/>
  <c r="H78" i="11" s="1"/>
  <c r="J95" i="11"/>
  <c r="B113" i="11"/>
  <c r="C113" i="11" s="1"/>
  <c r="D113" i="11" s="1"/>
  <c r="E113" i="11" s="1"/>
  <c r="F113" i="11" s="1"/>
  <c r="G113" i="11" s="1"/>
  <c r="H113" i="11" s="1"/>
  <c r="B114" i="11" s="1"/>
  <c r="C114" i="11" s="1"/>
  <c r="D114" i="11" s="1"/>
  <c r="E114" i="11" s="1"/>
  <c r="F114" i="11" s="1"/>
  <c r="G114" i="11" s="1"/>
  <c r="H114" i="11" s="1"/>
  <c r="B115" i="11" s="1"/>
  <c r="C115" i="11" s="1"/>
  <c r="D115" i="11" s="1"/>
  <c r="E115" i="11" s="1"/>
  <c r="F115" i="11" s="1"/>
  <c r="G115" i="11" s="1"/>
  <c r="H115" i="11" s="1"/>
  <c r="B116" i="11" s="1"/>
  <c r="C116" i="11" s="1"/>
  <c r="D116" i="11" s="1"/>
  <c r="E116" i="11" s="1"/>
  <c r="F116" i="11" s="1"/>
  <c r="G116" i="11" s="1"/>
  <c r="H116" i="11" s="1"/>
  <c r="B117" i="11" s="1"/>
  <c r="C117" i="11" s="1"/>
  <c r="D117" i="11" s="1"/>
  <c r="E117" i="11" s="1"/>
  <c r="F117" i="11" s="1"/>
  <c r="G117" i="11" s="1"/>
  <c r="H117" i="11" s="1"/>
  <c r="B118" i="11" s="1"/>
  <c r="C118" i="11" s="1"/>
  <c r="D118" i="11" s="1"/>
  <c r="E118" i="11" s="1"/>
  <c r="F118" i="11" s="1"/>
  <c r="G118" i="11" s="1"/>
  <c r="H118" i="11" s="1"/>
  <c r="J61" i="11"/>
  <c r="J81" i="11"/>
  <c r="J82" i="11"/>
  <c r="J83" i="11"/>
  <c r="J84" i="11"/>
  <c r="J85" i="11"/>
  <c r="J11" i="11"/>
  <c r="J41" i="11"/>
  <c r="J121" i="11"/>
  <c r="J122" i="11"/>
  <c r="J123" i="11"/>
  <c r="J124" i="11"/>
  <c r="B103" i="11"/>
  <c r="C103" i="11" s="1"/>
  <c r="D103" i="11" s="1"/>
  <c r="E103" i="11" s="1"/>
  <c r="F103" i="11" s="1"/>
  <c r="G103" i="11" s="1"/>
  <c r="H103" i="11" s="1"/>
  <c r="B104" i="11" s="1"/>
  <c r="C104" i="11" s="1"/>
  <c r="D104" i="11" s="1"/>
  <c r="E104" i="11" s="1"/>
  <c r="F104" i="11" s="1"/>
  <c r="G104" i="11" s="1"/>
  <c r="H104" i="11" s="1"/>
  <c r="B105" i="11" s="1"/>
  <c r="C105" i="11" s="1"/>
  <c r="D105" i="11" s="1"/>
  <c r="E105" i="11" s="1"/>
  <c r="F105" i="11" s="1"/>
  <c r="G105" i="11" s="1"/>
  <c r="H105" i="11" s="1"/>
  <c r="B106" i="11" s="1"/>
  <c r="C106" i="11" s="1"/>
  <c r="D106" i="11" s="1"/>
  <c r="E106" i="11" s="1"/>
  <c r="F106" i="11" s="1"/>
  <c r="G106" i="11" s="1"/>
  <c r="H106" i="11" s="1"/>
  <c r="B107" i="11" s="1"/>
  <c r="C107" i="11" s="1"/>
  <c r="D107" i="11" s="1"/>
  <c r="E107" i="11" s="1"/>
  <c r="F107" i="11" s="1"/>
  <c r="G107" i="11" s="1"/>
  <c r="H107" i="11" s="1"/>
  <c r="B108" i="11" s="1"/>
  <c r="C108" i="11" s="1"/>
  <c r="D108" i="11" s="1"/>
  <c r="E108" i="11" s="1"/>
  <c r="F108" i="11" s="1"/>
  <c r="G108" i="11" s="1"/>
  <c r="H108" i="11" s="1"/>
  <c r="J71" i="11"/>
  <c r="J72" i="11"/>
  <c r="J112" i="11"/>
  <c r="J113" i="11"/>
  <c r="J114" i="11"/>
  <c r="J101" i="11"/>
  <c r="J102" i="11"/>
  <c r="J103" i="11"/>
  <c r="B31" i="2"/>
  <c r="B21" i="2"/>
  <c r="B11" i="2"/>
  <c r="J11" i="2" l="1"/>
  <c r="J21" i="2"/>
  <c r="J31" i="2"/>
  <c r="H122" i="2"/>
  <c r="G122" i="2"/>
  <c r="F122" i="2"/>
  <c r="E122" i="2"/>
  <c r="D122" i="2"/>
  <c r="C122" i="2"/>
  <c r="B122" i="2"/>
  <c r="H112" i="2"/>
  <c r="G112" i="2"/>
  <c r="F112" i="2"/>
  <c r="E112" i="2"/>
  <c r="D112" i="2"/>
  <c r="C112" i="2"/>
  <c r="B112" i="2"/>
  <c r="H102" i="2"/>
  <c r="G102" i="2"/>
  <c r="F102" i="2"/>
  <c r="E102" i="2"/>
  <c r="D102" i="2"/>
  <c r="C102" i="2"/>
  <c r="B102" i="2"/>
  <c r="H92" i="2"/>
  <c r="G92" i="2"/>
  <c r="F92" i="2"/>
  <c r="E92" i="2"/>
  <c r="D92" i="2"/>
  <c r="C92" i="2"/>
  <c r="B92" i="2"/>
  <c r="H82" i="2"/>
  <c r="G82" i="2"/>
  <c r="F82" i="2"/>
  <c r="E82" i="2"/>
  <c r="D82" i="2"/>
  <c r="C82" i="2"/>
  <c r="B82" i="2"/>
  <c r="H72" i="2"/>
  <c r="G72" i="2"/>
  <c r="F72" i="2"/>
  <c r="E72" i="2"/>
  <c r="D72" i="2"/>
  <c r="C72" i="2"/>
  <c r="B72" i="2"/>
  <c r="H62" i="2"/>
  <c r="G62" i="2"/>
  <c r="F62" i="2"/>
  <c r="E62" i="2"/>
  <c r="D62" i="2"/>
  <c r="C62" i="2"/>
  <c r="B62" i="2"/>
  <c r="H52" i="2"/>
  <c r="G52" i="2"/>
  <c r="F52" i="2"/>
  <c r="E52" i="2"/>
  <c r="D52" i="2"/>
  <c r="C52" i="2"/>
  <c r="B52" i="2"/>
  <c r="H42" i="2"/>
  <c r="G42" i="2"/>
  <c r="F42" i="2"/>
  <c r="E42" i="2"/>
  <c r="D42" i="2"/>
  <c r="C42" i="2"/>
  <c r="B42" i="2"/>
  <c r="H32" i="2"/>
  <c r="G32" i="2"/>
  <c r="F32" i="2"/>
  <c r="E32" i="2"/>
  <c r="D32" i="2"/>
  <c r="C32" i="2"/>
  <c r="B32" i="2"/>
  <c r="H22" i="2"/>
  <c r="G22" i="2"/>
  <c r="F22" i="2"/>
  <c r="E22" i="2"/>
  <c r="D22" i="2"/>
  <c r="C22" i="2"/>
  <c r="B22" i="2"/>
  <c r="H12" i="2"/>
  <c r="G12" i="2"/>
  <c r="F12" i="2"/>
  <c r="E12" i="2"/>
  <c r="D12" i="2"/>
  <c r="C12" i="2"/>
  <c r="B12" i="2"/>
  <c r="B121" i="2" l="1"/>
  <c r="B111" i="2"/>
  <c r="B101" i="2"/>
  <c r="B91" i="2"/>
  <c r="B81" i="2"/>
  <c r="B71" i="2"/>
  <c r="B61" i="2"/>
  <c r="B51" i="2"/>
  <c r="B41" i="2"/>
  <c r="J73" i="2" l="1"/>
  <c r="J72" i="2"/>
  <c r="J95" i="2"/>
  <c r="J94" i="2"/>
  <c r="J93" i="2"/>
  <c r="J84" i="2"/>
  <c r="J82" i="2"/>
  <c r="J85" i="2"/>
  <c r="J51" i="2"/>
  <c r="J92" i="2"/>
  <c r="J91" i="2"/>
  <c r="J71" i="2"/>
  <c r="J61" i="2"/>
  <c r="J101" i="2"/>
  <c r="J111" i="2"/>
  <c r="J41" i="2"/>
  <c r="J121" i="2"/>
  <c r="B123" i="2"/>
  <c r="C123" i="2" s="1"/>
  <c r="D123" i="2" s="1"/>
  <c r="E123" i="2" s="1"/>
  <c r="F123" i="2" s="1"/>
  <c r="G123" i="2" s="1"/>
  <c r="H123" i="2" s="1"/>
  <c r="B124" i="2" s="1"/>
  <c r="C124" i="2" s="1"/>
  <c r="D124" i="2" s="1"/>
  <c r="E124" i="2" s="1"/>
  <c r="F124" i="2" s="1"/>
  <c r="G124" i="2" s="1"/>
  <c r="H124" i="2" s="1"/>
  <c r="B125" i="2" s="1"/>
  <c r="C125" i="2" s="1"/>
  <c r="D125" i="2" s="1"/>
  <c r="E125" i="2" s="1"/>
  <c r="F125" i="2" s="1"/>
  <c r="G125" i="2" s="1"/>
  <c r="H125" i="2" s="1"/>
  <c r="B126" i="2" s="1"/>
  <c r="C126" i="2" s="1"/>
  <c r="D126" i="2" s="1"/>
  <c r="E126" i="2" s="1"/>
  <c r="F126" i="2" s="1"/>
  <c r="G126" i="2" s="1"/>
  <c r="H126" i="2" s="1"/>
  <c r="B127" i="2" s="1"/>
  <c r="C127" i="2" s="1"/>
  <c r="D127" i="2" s="1"/>
  <c r="E127" i="2" s="1"/>
  <c r="F127" i="2" s="1"/>
  <c r="G127" i="2" s="1"/>
  <c r="H127" i="2" s="1"/>
  <c r="B128" i="2" s="1"/>
  <c r="C128" i="2" s="1"/>
  <c r="D128" i="2" s="1"/>
  <c r="E128" i="2" s="1"/>
  <c r="F128" i="2" s="1"/>
  <c r="G128" i="2" s="1"/>
  <c r="H128" i="2" s="1"/>
  <c r="B113" i="2"/>
  <c r="C113" i="2" s="1"/>
  <c r="D113" i="2" s="1"/>
  <c r="E113" i="2" s="1"/>
  <c r="F113" i="2" s="1"/>
  <c r="G113" i="2" s="1"/>
  <c r="H113" i="2" s="1"/>
  <c r="B114" i="2" s="1"/>
  <c r="C114" i="2" s="1"/>
  <c r="D114" i="2" s="1"/>
  <c r="E114" i="2" s="1"/>
  <c r="F114" i="2" s="1"/>
  <c r="G114" i="2" s="1"/>
  <c r="H114" i="2" s="1"/>
  <c r="B115" i="2" s="1"/>
  <c r="C115" i="2" s="1"/>
  <c r="D115" i="2" s="1"/>
  <c r="E115" i="2" s="1"/>
  <c r="F115" i="2" s="1"/>
  <c r="G115" i="2" s="1"/>
  <c r="H115" i="2" s="1"/>
  <c r="B116" i="2" s="1"/>
  <c r="C116" i="2" s="1"/>
  <c r="D116" i="2" s="1"/>
  <c r="E116" i="2" s="1"/>
  <c r="F116" i="2" s="1"/>
  <c r="G116" i="2" s="1"/>
  <c r="H116" i="2" s="1"/>
  <c r="B117" i="2" s="1"/>
  <c r="C117" i="2" s="1"/>
  <c r="D117" i="2" s="1"/>
  <c r="E117" i="2" s="1"/>
  <c r="F117" i="2" s="1"/>
  <c r="G117" i="2" s="1"/>
  <c r="H117" i="2" s="1"/>
  <c r="B118" i="2" s="1"/>
  <c r="C118" i="2" s="1"/>
  <c r="D118" i="2" s="1"/>
  <c r="E118" i="2" s="1"/>
  <c r="F118" i="2" s="1"/>
  <c r="G118" i="2" s="1"/>
  <c r="H118" i="2" s="1"/>
  <c r="B103" i="2"/>
  <c r="C103" i="2" s="1"/>
  <c r="D103" i="2" s="1"/>
  <c r="E103" i="2" s="1"/>
  <c r="F103" i="2" s="1"/>
  <c r="G103" i="2" s="1"/>
  <c r="H103" i="2" s="1"/>
  <c r="B104" i="2" s="1"/>
  <c r="C104" i="2" s="1"/>
  <c r="D104" i="2" s="1"/>
  <c r="E104" i="2" s="1"/>
  <c r="F104" i="2" s="1"/>
  <c r="G104" i="2" s="1"/>
  <c r="H104" i="2" s="1"/>
  <c r="B105" i="2" s="1"/>
  <c r="C105" i="2" s="1"/>
  <c r="D105" i="2" s="1"/>
  <c r="E105" i="2" s="1"/>
  <c r="F105" i="2" s="1"/>
  <c r="G105" i="2" s="1"/>
  <c r="H105" i="2" s="1"/>
  <c r="B106" i="2" s="1"/>
  <c r="C106" i="2" s="1"/>
  <c r="D106" i="2" s="1"/>
  <c r="E106" i="2" s="1"/>
  <c r="F106" i="2" s="1"/>
  <c r="G106" i="2" s="1"/>
  <c r="H106" i="2" s="1"/>
  <c r="B107" i="2" s="1"/>
  <c r="C107" i="2" s="1"/>
  <c r="D107" i="2" s="1"/>
  <c r="E107" i="2" s="1"/>
  <c r="F107" i="2" s="1"/>
  <c r="G107" i="2" s="1"/>
  <c r="H107" i="2" s="1"/>
  <c r="B108" i="2" s="1"/>
  <c r="C108" i="2" s="1"/>
  <c r="D108" i="2" s="1"/>
  <c r="E108" i="2" s="1"/>
  <c r="F108" i="2" s="1"/>
  <c r="G108" i="2" s="1"/>
  <c r="H108" i="2" s="1"/>
  <c r="B73" i="2"/>
  <c r="C73" i="2" s="1"/>
  <c r="D73" i="2" s="1"/>
  <c r="E73" i="2" s="1"/>
  <c r="F73" i="2" s="1"/>
  <c r="G73" i="2" s="1"/>
  <c r="H73" i="2" s="1"/>
  <c r="B74" i="2" s="1"/>
  <c r="C74" i="2" s="1"/>
  <c r="D74" i="2" s="1"/>
  <c r="E74" i="2" s="1"/>
  <c r="F74" i="2" s="1"/>
  <c r="G74" i="2" s="1"/>
  <c r="H74" i="2" s="1"/>
  <c r="B75" i="2" s="1"/>
  <c r="C75" i="2" s="1"/>
  <c r="D75" i="2" s="1"/>
  <c r="E75" i="2" s="1"/>
  <c r="F75" i="2" s="1"/>
  <c r="G75" i="2" s="1"/>
  <c r="H75" i="2" s="1"/>
  <c r="B76" i="2" s="1"/>
  <c r="C76" i="2" s="1"/>
  <c r="D76" i="2" s="1"/>
  <c r="E76" i="2" s="1"/>
  <c r="F76" i="2" s="1"/>
  <c r="G76" i="2" s="1"/>
  <c r="H76" i="2" s="1"/>
  <c r="B77" i="2" s="1"/>
  <c r="C77" i="2" s="1"/>
  <c r="D77" i="2" s="1"/>
  <c r="E77" i="2" s="1"/>
  <c r="F77" i="2" s="1"/>
  <c r="G77" i="2" s="1"/>
  <c r="H77" i="2" s="1"/>
  <c r="B78" i="2" s="1"/>
  <c r="C78" i="2" s="1"/>
  <c r="D78" i="2" s="1"/>
  <c r="E78" i="2" s="1"/>
  <c r="F78" i="2" s="1"/>
  <c r="G78" i="2" s="1"/>
  <c r="H78" i="2" s="1"/>
  <c r="B63" i="2"/>
  <c r="C63" i="2" s="1"/>
  <c r="D63" i="2" s="1"/>
  <c r="E63" i="2" s="1"/>
  <c r="F63" i="2" s="1"/>
  <c r="G63" i="2" s="1"/>
  <c r="H63" i="2" s="1"/>
  <c r="B64" i="2" s="1"/>
  <c r="C64" i="2" s="1"/>
  <c r="D64" i="2" s="1"/>
  <c r="E64" i="2" s="1"/>
  <c r="F64" i="2" s="1"/>
  <c r="G64" i="2" s="1"/>
  <c r="H64" i="2" s="1"/>
  <c r="B65" i="2" s="1"/>
  <c r="C65" i="2" s="1"/>
  <c r="D65" i="2" s="1"/>
  <c r="E65" i="2" s="1"/>
  <c r="F65" i="2" s="1"/>
  <c r="G65" i="2" s="1"/>
  <c r="H65" i="2" s="1"/>
  <c r="B66" i="2" s="1"/>
  <c r="C66" i="2" s="1"/>
  <c r="D66" i="2" s="1"/>
  <c r="E66" i="2" s="1"/>
  <c r="F66" i="2" s="1"/>
  <c r="G66" i="2" s="1"/>
  <c r="H66" i="2" s="1"/>
  <c r="B67" i="2" s="1"/>
  <c r="C67" i="2" s="1"/>
  <c r="D67" i="2" s="1"/>
  <c r="E67" i="2" s="1"/>
  <c r="F67" i="2" s="1"/>
  <c r="G67" i="2" s="1"/>
  <c r="H67" i="2" s="1"/>
  <c r="B68" i="2" s="1"/>
  <c r="C68" i="2" s="1"/>
  <c r="D68" i="2" s="1"/>
  <c r="E68" i="2" s="1"/>
  <c r="F68" i="2" s="1"/>
  <c r="G68" i="2" s="1"/>
  <c r="H68" i="2" s="1"/>
  <c r="B53" i="2"/>
  <c r="C53" i="2" s="1"/>
  <c r="D53" i="2" s="1"/>
  <c r="E53" i="2" s="1"/>
  <c r="F53" i="2" s="1"/>
  <c r="G53" i="2" s="1"/>
  <c r="H53" i="2" s="1"/>
  <c r="B54" i="2" s="1"/>
  <c r="C54" i="2" s="1"/>
  <c r="D54" i="2" s="1"/>
  <c r="E54" i="2" s="1"/>
  <c r="F54" i="2" s="1"/>
  <c r="G54" i="2" s="1"/>
  <c r="H54" i="2" s="1"/>
  <c r="B55" i="2" s="1"/>
  <c r="C55" i="2" s="1"/>
  <c r="D55" i="2" s="1"/>
  <c r="E55" i="2" s="1"/>
  <c r="F55" i="2" s="1"/>
  <c r="G55" i="2" s="1"/>
  <c r="H55" i="2" s="1"/>
  <c r="B56" i="2" s="1"/>
  <c r="C56" i="2" s="1"/>
  <c r="D56" i="2" s="1"/>
  <c r="E56" i="2" s="1"/>
  <c r="F56" i="2" s="1"/>
  <c r="G56" i="2" s="1"/>
  <c r="H56" i="2" s="1"/>
  <c r="B57" i="2" s="1"/>
  <c r="C57" i="2" s="1"/>
  <c r="D57" i="2" s="1"/>
  <c r="E57" i="2" s="1"/>
  <c r="F57" i="2" s="1"/>
  <c r="G57" i="2" s="1"/>
  <c r="H57" i="2" s="1"/>
  <c r="B58" i="2" s="1"/>
  <c r="C58" i="2" s="1"/>
  <c r="D58" i="2" s="1"/>
  <c r="E58" i="2" s="1"/>
  <c r="F58" i="2" s="1"/>
  <c r="G58" i="2" s="1"/>
  <c r="H58" i="2" s="1"/>
  <c r="B43" i="2"/>
  <c r="C43" i="2" s="1"/>
  <c r="D43" i="2" s="1"/>
  <c r="E43" i="2" s="1"/>
  <c r="F43" i="2" s="1"/>
  <c r="G43" i="2" s="1"/>
  <c r="H43" i="2" s="1"/>
  <c r="B44" i="2" s="1"/>
  <c r="C44" i="2" s="1"/>
  <c r="D44" i="2" s="1"/>
  <c r="E44" i="2" s="1"/>
  <c r="F44" i="2" s="1"/>
  <c r="G44" i="2" s="1"/>
  <c r="H44" i="2" s="1"/>
  <c r="B45" i="2" s="1"/>
  <c r="C45" i="2" s="1"/>
  <c r="D45" i="2" s="1"/>
  <c r="E45" i="2" s="1"/>
  <c r="F45" i="2" s="1"/>
  <c r="G45" i="2" s="1"/>
  <c r="H45" i="2" s="1"/>
  <c r="B46" i="2" s="1"/>
  <c r="C46" i="2" s="1"/>
  <c r="D46" i="2" s="1"/>
  <c r="E46" i="2" s="1"/>
  <c r="F46" i="2" s="1"/>
  <c r="G46" i="2" s="1"/>
  <c r="H46" i="2" s="1"/>
  <c r="B47" i="2" s="1"/>
  <c r="C47" i="2" s="1"/>
  <c r="D47" i="2" s="1"/>
  <c r="E47" i="2" s="1"/>
  <c r="F47" i="2" s="1"/>
  <c r="G47" i="2" s="1"/>
  <c r="H47" i="2" s="1"/>
  <c r="B48" i="2" s="1"/>
  <c r="C48" i="2" s="1"/>
  <c r="D48" i="2" s="1"/>
  <c r="E48" i="2" s="1"/>
  <c r="F48" i="2" s="1"/>
  <c r="G48" i="2" s="1"/>
  <c r="H48" i="2" s="1"/>
  <c r="B33" i="2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B36" i="2" s="1"/>
  <c r="C36" i="2" s="1"/>
  <c r="D36" i="2" s="1"/>
  <c r="E36" i="2" s="1"/>
  <c r="F36" i="2" s="1"/>
  <c r="G36" i="2" s="1"/>
  <c r="H36" i="2" s="1"/>
  <c r="B37" i="2" s="1"/>
  <c r="C37" i="2" s="1"/>
  <c r="D37" i="2" s="1"/>
  <c r="E37" i="2" s="1"/>
  <c r="F37" i="2" s="1"/>
  <c r="G37" i="2" s="1"/>
  <c r="H37" i="2" s="1"/>
  <c r="B38" i="2" s="1"/>
  <c r="C38" i="2" s="1"/>
  <c r="D38" i="2" s="1"/>
  <c r="E38" i="2" s="1"/>
  <c r="F38" i="2" s="1"/>
  <c r="G38" i="2" s="1"/>
  <c r="H38" i="2" s="1"/>
  <c r="B23" i="2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B27" i="2" s="1"/>
  <c r="C27" i="2" s="1"/>
  <c r="D27" i="2" s="1"/>
  <c r="E27" i="2" s="1"/>
  <c r="F27" i="2" s="1"/>
  <c r="G27" i="2" s="1"/>
  <c r="H27" i="2" s="1"/>
  <c r="B28" i="2" s="1"/>
  <c r="C28" i="2" s="1"/>
  <c r="D28" i="2" s="1"/>
  <c r="E28" i="2" s="1"/>
  <c r="F28" i="2" s="1"/>
  <c r="G28" i="2" s="1"/>
  <c r="H28" i="2" s="1"/>
  <c r="B13" i="2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93" i="2"/>
  <c r="C93" i="2" s="1"/>
  <c r="D93" i="2" s="1"/>
  <c r="E93" i="2" s="1"/>
  <c r="F93" i="2" s="1"/>
  <c r="G93" i="2" s="1"/>
  <c r="H93" i="2" s="1"/>
  <c r="B94" i="2" s="1"/>
  <c r="C94" i="2" s="1"/>
  <c r="D94" i="2" s="1"/>
  <c r="E94" i="2" s="1"/>
  <c r="F94" i="2" s="1"/>
  <c r="G94" i="2" s="1"/>
  <c r="H94" i="2" s="1"/>
  <c r="B95" i="2" s="1"/>
  <c r="C95" i="2" s="1"/>
  <c r="D95" i="2" s="1"/>
  <c r="E95" i="2" s="1"/>
  <c r="F95" i="2" s="1"/>
  <c r="G95" i="2" s="1"/>
  <c r="H95" i="2" s="1"/>
  <c r="B96" i="2" s="1"/>
  <c r="C96" i="2" s="1"/>
  <c r="D96" i="2" s="1"/>
  <c r="E96" i="2" s="1"/>
  <c r="F96" i="2" s="1"/>
  <c r="G96" i="2" s="1"/>
  <c r="H96" i="2" s="1"/>
  <c r="B97" i="2" s="1"/>
  <c r="C97" i="2" s="1"/>
  <c r="D97" i="2" s="1"/>
  <c r="E97" i="2" s="1"/>
  <c r="F97" i="2" s="1"/>
  <c r="G97" i="2" s="1"/>
  <c r="H97" i="2" s="1"/>
  <c r="B98" i="2" s="1"/>
  <c r="C98" i="2" s="1"/>
  <c r="D98" i="2" s="1"/>
  <c r="E98" i="2" s="1"/>
  <c r="F98" i="2" s="1"/>
  <c r="G98" i="2" s="1"/>
  <c r="H98" i="2" s="1"/>
  <c r="B83" i="2"/>
  <c r="C83" i="2" s="1"/>
  <c r="D83" i="2" s="1"/>
  <c r="E83" i="2" s="1"/>
  <c r="F83" i="2" s="1"/>
  <c r="G83" i="2" s="1"/>
  <c r="H83" i="2" s="1"/>
  <c r="B84" i="2" s="1"/>
  <c r="C84" i="2" s="1"/>
  <c r="D84" i="2" s="1"/>
  <c r="E84" i="2" s="1"/>
  <c r="F84" i="2" s="1"/>
  <c r="G84" i="2" s="1"/>
  <c r="H84" i="2" s="1"/>
  <c r="B85" i="2" s="1"/>
  <c r="C85" i="2" s="1"/>
  <c r="D85" i="2" s="1"/>
  <c r="E85" i="2" s="1"/>
  <c r="F85" i="2" s="1"/>
  <c r="G85" i="2" s="1"/>
  <c r="H85" i="2" s="1"/>
  <c r="B86" i="2" s="1"/>
  <c r="C86" i="2" s="1"/>
  <c r="D86" i="2" s="1"/>
  <c r="E86" i="2" s="1"/>
  <c r="F86" i="2" s="1"/>
  <c r="G86" i="2" s="1"/>
  <c r="H86" i="2" s="1"/>
  <c r="B87" i="2" s="1"/>
  <c r="C87" i="2" s="1"/>
  <c r="D87" i="2" s="1"/>
  <c r="E87" i="2" s="1"/>
  <c r="F87" i="2" s="1"/>
  <c r="G87" i="2" s="1"/>
  <c r="H87" i="2" s="1"/>
  <c r="B88" i="2" s="1"/>
  <c r="C88" i="2" s="1"/>
  <c r="D88" i="2" s="1"/>
  <c r="E88" i="2" s="1"/>
  <c r="F88" i="2" s="1"/>
  <c r="G88" i="2" s="1"/>
  <c r="H88" i="2" s="1"/>
</calcChain>
</file>

<file path=xl/sharedStrings.xml><?xml version="1.0" encoding="utf-8"?>
<sst xmlns="http://schemas.openxmlformats.org/spreadsheetml/2006/main" count="189" uniqueCount="82">
  <si>
    <t>Year</t>
  </si>
  <si>
    <t>Start Day</t>
  </si>
  <si>
    <t>holiday</t>
  </si>
  <si>
    <t>event</t>
  </si>
  <si>
    <t>note</t>
  </si>
  <si>
    <t>Keep this row blank and hidden</t>
  </si>
  <si>
    <t>Event Type Labels</t>
  </si>
  <si>
    <t>Yearly Schedule of Events</t>
  </si>
  <si>
    <t xml:space="preserve"> « Insert new rows above this one</t>
  </si>
  <si>
    <t>Help</t>
  </si>
  <si>
    <t>Instructions</t>
  </si>
  <si>
    <t>Enter the year in the header</t>
  </si>
  <si>
    <t>Add events for each month. Enter dates in a standard date format in column J.</t>
  </si>
  <si>
    <t>For each event, choose an event type from the drop-down box if you want the event to be highlighted, or leave column L blank to avoid highlighting.</t>
  </si>
  <si>
    <t>Highlighting by Event Type</t>
  </si>
  <si>
    <t>Printing</t>
  </si>
  <si>
    <t>If you add or remove rows, or modify the column widths, you may need to adjust the print area and page breaks.</t>
  </si>
  <si>
    <t>To change the page breaks, go to View &gt; Page Break Preview.</t>
  </si>
  <si>
    <t>meeting</t>
  </si>
  <si>
    <t xml:space="preserve"> - </t>
  </si>
  <si>
    <t>deadline</t>
  </si>
  <si>
    <t>To change labels for the event types, edit the cells listed under "Event Type Labels." Do not leave any of these cells blank.</t>
  </si>
  <si>
    <t>You can highlight dates by choosing an Event Type in column L. The colors are controlled using conditional formatting.</t>
  </si>
  <si>
    <t>1)</t>
  </si>
  <si>
    <t>2)</t>
  </si>
  <si>
    <t>3)</t>
  </si>
  <si>
    <t>4)</t>
  </si>
  <si>
    <t>5)</t>
  </si>
  <si>
    <t>Edit the Title and Sub-Title at the top of the Calendar</t>
  </si>
  <si>
    <t xml:space="preserve"> « Edit the main title</t>
  </si>
  <si>
    <t>[Accountancy &amp; Taxation Club ]</t>
  </si>
  <si>
    <t>Yearly Event Calander</t>
  </si>
  <si>
    <t>Club Inauguration &amp; Icebreaker Quiz</t>
  </si>
  <si>
    <t>PAN Card Workshop</t>
  </si>
  <si>
    <t>World Mosquito Day</t>
  </si>
  <si>
    <t>Finance Case Study Series</t>
  </si>
  <si>
    <t>International Literacy Day</t>
  </si>
  <si>
    <t>Alexander Hamilton’s Treasury Appointment (1789)</t>
  </si>
  <si>
    <t>On club Duties</t>
  </si>
  <si>
    <t>Assigned Duties to core Committee team</t>
  </si>
  <si>
    <t>Introduction to Budgeting</t>
  </si>
  <si>
    <t>Reel Shoot</t>
  </si>
  <si>
    <t xml:space="preserve">New Tax Regime vs Old Tax Regime &amp; Tax Planning </t>
  </si>
  <si>
    <t xml:space="preserve"> "Taxation for Nation" Awareness</t>
  </si>
  <si>
    <t>Black-Scholes Model Nobel Day- Financial Model Discussion</t>
  </si>
  <si>
    <t xml:space="preserve"> International Accounting Day → Accounting Fiesta</t>
  </si>
  <si>
    <t>Luca Pacioli’s Birthday → Founders' Day Celebration</t>
  </si>
  <si>
    <t xml:space="preserve"> BAF Shark Tank (Student business pitch competition)</t>
  </si>
  <si>
    <t>Stock Olympics (Stock market simulation challenge)</t>
  </si>
  <si>
    <t>Human Rights Day → Finance Ethics &amp; Fraud Awareness</t>
  </si>
  <si>
    <t>National Income Committee Anniversary (1917) → GDP &amp; National Accounting Discussion</t>
  </si>
  <si>
    <t>1:Sun, 2:Mon, 3:Tue, 4:Wed, 5:Thurs, 6:Fri, 7:Sat .</t>
  </si>
  <si>
    <t xml:space="preserve">To change year </t>
  </si>
  <si>
    <t>Add one worksheet to the the excel format and change the respective date to the one you may want .</t>
  </si>
  <si>
    <t xml:space="preserve">Also don’t forget to hide grids to the new worksheet added </t>
  </si>
  <si>
    <t>View tab &gt; Show &gt; Gridlines</t>
  </si>
  <si>
    <r>
      <t xml:space="preserve">To change the Print Area, select the cells you want to print and go to </t>
    </r>
    <r>
      <rPr>
        <b/>
        <sz val="12"/>
        <rFont val="Arial"/>
        <family val="2"/>
      </rPr>
      <t>Page Layout &gt; Print Area &gt; Set Print Area.</t>
    </r>
  </si>
  <si>
    <r>
      <t xml:space="preserve">Choose a start day </t>
    </r>
    <r>
      <rPr>
        <b/>
        <sz val="12"/>
        <rFont val="Arial"/>
        <family val="2"/>
      </rPr>
      <t>(1 = Sunday, 2 = Monday) in the header</t>
    </r>
  </si>
  <si>
    <t xml:space="preserve"> Debate Series</t>
  </si>
  <si>
    <t>Budget Preparation Workshop (Understanding Union Budget &amp; Mock Budgeting)</t>
  </si>
  <si>
    <t>ACCOUNTS &amp; TAX CLUB CALENDAR</t>
  </si>
  <si>
    <t>(August 2025 – January 2026)</t>
  </si>
  <si>
    <t>Wednesday, August 13 – Club Orientation / Icebreaker Quiz</t>
  </si>
  <si>
    <t>Monday, August 18 (Tentative) – PAN Card Workshop</t>
  </si>
  <si>
    <t>Wednesday, August 20 – World Mosquito Day → Health Budgeting &amp; CSR in Finance</t>
  </si>
  <si>
    <t>Monday, September 8 – International Literacy Day → Financial Literacy Drive</t>
  </si>
  <si>
    <t>Tuesday, September 16 – Introduction to Budgeting → Help students prepare monthly budgets</t>
  </si>
  <si>
    <t>Thursday, September 25 – Alexander Hamilton’s Treasury Appointment Anniversary (1789) → Public Finance Quiz</t>
  </si>
  <si>
    <t>Wednesday, October 1 – New Tax Regime vs Old Tax Regime &amp; Tax Planning (Comparative analysis + strategies)</t>
  </si>
  <si>
    <t>Thursday, October 2 – Gandhi Jayanti → "Taxation for Nation" Awareness</t>
  </si>
  <si>
    <t>Monday, October 13 – Black-Scholes Model Nobel Day → Financial Model Discussion</t>
  </si>
  <si>
    <t>Monday, November 10 – International Accounting Day → Accounting Fiesta</t>
  </si>
  <si>
    <t>Wednesday, November 19 – Luca Pacioli’s Birthday → Founders' Day Celebration</t>
  </si>
  <si>
    <t>Wednesday, November 26 (Around this date) – BAF Shark Tank (Student business pitch competition)</t>
  </si>
  <si>
    <t>Wednesday, December 3 (Around this date) – Stock Olympics (Stock market simulation challenge)</t>
  </si>
  <si>
    <t>Wednesday, December 10 – Human Rights Day → Finance Ethics &amp; Fraud Awareness</t>
  </si>
  <si>
    <t>Monday, December 22 – National Income Committee Anniversary (1917) → GDP &amp; National Accounting Discussion</t>
  </si>
  <si>
    <t>Sunday, January 4 – Monday, January 5 – Debate Series</t>
  </si>
  <si>
    <t>Example topics:</t>
  </si>
  <si>
    <t>Should Agricultural Income Be Taxed?</t>
  </si>
  <si>
    <t>Details 25-26</t>
  </si>
  <si>
    <t>Yearly Event 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</si>
</sst>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m"/>
    <numFmt numFmtId="167" formatCode="mmmm\ yyyy"/>
    <numFmt numFmtId="168" formatCode="mm/dd/yy\ \(ddd\);@"/>
  </numFmts>
  <fonts count="35" x14ac:knownFonts="1">
    <font>
      <sz val="10"/>
      <name val="Arial"/>
      <family val="2"/>
    </font>
    <font>
      <sz val="10"/>
      <name val="Verdana"/>
      <family val="2"/>
    </font>
    <font>
      <i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8"/>
      <color indexed="18"/>
      <name val="Arial"/>
      <family val="2"/>
    </font>
    <font>
      <b/>
      <sz val="12"/>
      <color theme="4"/>
      <name val="Arial"/>
      <family val="2"/>
    </font>
    <font>
      <sz val="20"/>
      <color theme="4"/>
      <name val="Arial"/>
      <family val="2"/>
    </font>
    <font>
      <b/>
      <sz val="16"/>
      <color theme="4" tint="-0.249977111117893"/>
      <name val="Arial"/>
      <family val="2"/>
    </font>
    <font>
      <sz val="9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8"/>
      <color theme="1" tint="0.499984740745262"/>
      <name val="Arial"/>
      <family val="2"/>
    </font>
    <font>
      <sz val="10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sz val="10"/>
      <color theme="4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2" fillId="0" borderId="0"/>
  </cellStyleXfs>
  <cellXfs count="85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left"/>
    </xf>
    <xf numFmtId="168" fontId="4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0" xfId="4" applyFont="1" applyAlignment="1">
      <alignment vertical="top" wrapText="1"/>
    </xf>
    <xf numFmtId="0" fontId="3" fillId="0" borderId="0" xfId="4" applyAlignment="1">
      <alignment vertical="top"/>
    </xf>
    <xf numFmtId="0" fontId="16" fillId="0" borderId="0" xfId="4" applyFont="1" applyAlignment="1">
      <alignment vertical="top"/>
    </xf>
    <xf numFmtId="0" fontId="3" fillId="0" borderId="0" xfId="4"/>
    <xf numFmtId="0" fontId="3" fillId="0" borderId="0" xfId="4" applyAlignment="1">
      <alignment vertical="center"/>
    </xf>
    <xf numFmtId="0" fontId="0" fillId="0" borderId="10" xfId="0" applyBorder="1" applyAlignment="1">
      <alignment vertical="top"/>
    </xf>
    <xf numFmtId="0" fontId="22" fillId="0" borderId="10" xfId="0" applyFont="1" applyBorder="1"/>
    <xf numFmtId="0" fontId="5" fillId="3" borderId="0" xfId="0" applyFont="1" applyFill="1"/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2" fillId="3" borderId="0" xfId="0" applyFont="1" applyFill="1"/>
    <xf numFmtId="0" fontId="21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166" fontId="12" fillId="7" borderId="0" xfId="0" applyNumberFormat="1" applyFont="1" applyFill="1" applyAlignment="1">
      <alignment horizontal="left"/>
    </xf>
    <xf numFmtId="0" fontId="13" fillId="7" borderId="0" xfId="0" applyFont="1" applyFill="1"/>
    <xf numFmtId="0" fontId="5" fillId="7" borderId="0" xfId="0" applyFont="1" applyFill="1" applyAlignment="1">
      <alignment horizontal="left"/>
    </xf>
    <xf numFmtId="0" fontId="5" fillId="7" borderId="0" xfId="0" applyFont="1" applyFill="1"/>
    <xf numFmtId="165" fontId="2" fillId="7" borderId="0" xfId="0" applyNumberFormat="1" applyFont="1" applyFill="1" applyAlignment="1">
      <alignment horizontal="left"/>
    </xf>
    <xf numFmtId="0" fontId="0" fillId="5" borderId="2" xfId="0" applyFill="1" applyBorder="1"/>
    <xf numFmtId="0" fontId="0" fillId="8" borderId="2" xfId="0" applyFill="1" applyBorder="1"/>
    <xf numFmtId="165" fontId="25" fillId="0" borderId="1" xfId="0" applyNumberFormat="1" applyFont="1" applyBorder="1" applyAlignment="1">
      <alignment horizontal="center"/>
    </xf>
    <xf numFmtId="0" fontId="26" fillId="2" borderId="3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4" xfId="0" applyFont="1" applyFill="1" applyBorder="1" applyAlignment="1">
      <alignment horizontal="center"/>
    </xf>
    <xf numFmtId="0" fontId="0" fillId="11" borderId="2" xfId="0" applyFill="1" applyBorder="1"/>
    <xf numFmtId="0" fontId="0" fillId="9" borderId="2" xfId="0" applyFill="1" applyBorder="1"/>
    <xf numFmtId="0" fontId="5" fillId="12" borderId="2" xfId="0" applyFont="1" applyFill="1" applyBorder="1"/>
    <xf numFmtId="0" fontId="5" fillId="4" borderId="2" xfId="0" applyFont="1" applyFill="1" applyBorder="1"/>
    <xf numFmtId="0" fontId="5" fillId="10" borderId="2" xfId="0" applyFont="1" applyFill="1" applyBorder="1"/>
    <xf numFmtId="0" fontId="0" fillId="7" borderId="2" xfId="0" applyFill="1" applyBorder="1"/>
    <xf numFmtId="0" fontId="16" fillId="0" borderId="0" xfId="4" quotePrefix="1" applyFont="1" applyAlignment="1">
      <alignment horizontal="right" vertical="top"/>
    </xf>
    <xf numFmtId="0" fontId="27" fillId="3" borderId="0" xfId="0" applyFont="1" applyFill="1" applyAlignment="1">
      <alignment horizontal="left" vertical="center"/>
    </xf>
    <xf numFmtId="0" fontId="19" fillId="3" borderId="0" xfId="2" applyFill="1" applyAlignment="1" applyProtection="1">
      <alignment horizontal="left"/>
    </xf>
    <xf numFmtId="0" fontId="28" fillId="0" borderId="0" xfId="0" applyFont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 applyAlignment="1">
      <alignment horizontal="left" vertical="center"/>
    </xf>
    <xf numFmtId="0" fontId="3" fillId="3" borderId="0" xfId="0" applyFont="1" applyFill="1"/>
    <xf numFmtId="0" fontId="29" fillId="3" borderId="0" xfId="0" applyFont="1" applyFill="1"/>
    <xf numFmtId="0" fontId="3" fillId="0" borderId="0" xfId="0" applyFont="1"/>
    <xf numFmtId="0" fontId="23" fillId="3" borderId="0" xfId="1" applyNumberFormat="1" applyFont="1" applyFill="1" applyBorder="1" applyAlignment="1">
      <alignment horizontal="left" vertical="center"/>
    </xf>
    <xf numFmtId="0" fontId="20" fillId="3" borderId="0" xfId="1" applyNumberFormat="1" applyFont="1" applyFill="1" applyBorder="1" applyAlignment="1">
      <alignment vertical="center"/>
    </xf>
    <xf numFmtId="0" fontId="12" fillId="0" borderId="0" xfId="4" applyFont="1" applyAlignment="1">
      <alignment vertical="top" wrapText="1"/>
    </xf>
    <xf numFmtId="0" fontId="33" fillId="7" borderId="11" xfId="0" applyFont="1" applyFill="1" applyBorder="1" applyAlignment="1">
      <alignment horizontal="left" vertical="top"/>
    </xf>
    <xf numFmtId="0" fontId="0" fillId="7" borderId="12" xfId="0" applyFill="1" applyBorder="1" applyAlignment="1">
      <alignment horizontal="left" vertical="top"/>
    </xf>
    <xf numFmtId="0" fontId="0" fillId="7" borderId="13" xfId="0" applyFill="1" applyBorder="1" applyAlignment="1">
      <alignment horizontal="left" vertical="top"/>
    </xf>
    <xf numFmtId="0" fontId="0" fillId="10" borderId="14" xfId="0" applyFill="1" applyBorder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15" xfId="0" applyFill="1" applyBorder="1" applyAlignment="1">
      <alignment horizontal="left" vertical="top"/>
    </xf>
    <xf numFmtId="17" fontId="33" fillId="7" borderId="14" xfId="0" applyNumberFormat="1" applyFont="1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13" borderId="14" xfId="0" applyFill="1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3" borderId="15" xfId="0" applyFill="1" applyBorder="1" applyAlignment="1">
      <alignment horizontal="left" vertical="top"/>
    </xf>
    <xf numFmtId="0" fontId="0" fillId="13" borderId="16" xfId="0" applyFill="1" applyBorder="1" applyAlignment="1">
      <alignment horizontal="left" vertical="top"/>
    </xf>
    <xf numFmtId="0" fontId="0" fillId="13" borderId="17" xfId="0" applyFill="1" applyBorder="1" applyAlignment="1">
      <alignment horizontal="left" vertical="top"/>
    </xf>
    <xf numFmtId="0" fontId="0" fillId="13" borderId="18" xfId="0" applyFill="1" applyBorder="1" applyAlignment="1">
      <alignment horizontal="left" vertical="top"/>
    </xf>
    <xf numFmtId="0" fontId="34" fillId="0" borderId="0" xfId="0" applyFo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67" fontId="10" fillId="6" borderId="8" xfId="0" applyNumberFormat="1" applyFont="1" applyFill="1" applyBorder="1" applyAlignment="1">
      <alignment horizontal="center" vertical="center"/>
    </xf>
    <xf numFmtId="167" fontId="16" fillId="6" borderId="9" xfId="0" applyNumberFormat="1" applyFont="1" applyFill="1" applyBorder="1"/>
    <xf numFmtId="167" fontId="10" fillId="6" borderId="9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Currency" xfId="1" builtinId="4"/>
    <cellStyle name="Hyperlink" xfId="2" builtinId="8" customBuiltin="1"/>
    <cellStyle name="Normal" xfId="0" builtinId="0"/>
    <cellStyle name="Normal 2" xfId="3" xr:uid="{00000000-0005-0000-0000-000004000000}"/>
    <cellStyle name="Normal 3" xfId="5" xr:uid="{BA1C400B-2064-4E73-824C-B0FB3EB358E1}"/>
    <cellStyle name="Normal_family-budget-planner" xfId="4" xr:uid="{00000000-0005-0000-0000-000005000000}"/>
  </cellStyles>
  <dxfs count="42"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1"/>
      </font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3"/>
  <sheetViews>
    <sheetView showGridLines="0" tabSelected="1" zoomScale="91" zoomScaleNormal="100" workbookViewId="0">
      <selection activeCell="A2" sqref="A2"/>
    </sheetView>
  </sheetViews>
  <sheetFormatPr defaultColWidth="9.1796875" defaultRowHeight="12.5" x14ac:dyDescent="0.25"/>
  <cols>
    <col min="1" max="1" width="2" style="2" customWidth="1"/>
    <col min="2" max="8" width="3.26953125" style="2" customWidth="1"/>
    <col min="9" max="9" width="2.7265625" style="2" customWidth="1"/>
    <col min="10" max="10" width="14.7265625" style="2" customWidth="1"/>
    <col min="11" max="11" width="71.08984375" style="2" customWidth="1"/>
    <col min="12" max="12" width="12.1796875" style="2" customWidth="1"/>
    <col min="13" max="13" width="6" style="2" customWidth="1"/>
    <col min="14" max="14" width="11.7265625" style="2" customWidth="1"/>
    <col min="15" max="15" width="15.7265625" style="2" customWidth="1"/>
    <col min="16" max="16384" width="9.1796875" style="2"/>
  </cols>
  <sheetData>
    <row r="1" spans="1:15" ht="25.5" customHeight="1" x14ac:dyDescent="0.25">
      <c r="A1" s="27" t="s">
        <v>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3"/>
      <c r="N1" s="23"/>
      <c r="O1" s="23"/>
    </row>
    <row r="2" spans="1:15" s="56" customFormat="1" ht="10.5" x14ac:dyDescent="0.25">
      <c r="A2" s="54"/>
      <c r="B2" s="79" t="s">
        <v>0</v>
      </c>
      <c r="C2" s="79"/>
      <c r="D2" s="79"/>
      <c r="E2" s="24"/>
      <c r="F2" s="25" t="s">
        <v>1</v>
      </c>
      <c r="G2" s="54"/>
      <c r="H2" s="54"/>
      <c r="I2" s="54"/>
      <c r="J2" s="54"/>
      <c r="K2" s="54"/>
      <c r="L2" s="54"/>
      <c r="M2" s="54"/>
      <c r="N2" s="48"/>
      <c r="O2" s="48"/>
    </row>
    <row r="3" spans="1:15" x14ac:dyDescent="0.25">
      <c r="A3" s="23"/>
      <c r="B3" s="76">
        <v>2025</v>
      </c>
      <c r="C3" s="77"/>
      <c r="D3" s="78"/>
      <c r="E3" s="24"/>
      <c r="F3" s="3">
        <v>1</v>
      </c>
      <c r="G3" s="26" t="s">
        <v>51</v>
      </c>
      <c r="H3" s="23"/>
      <c r="I3" s="23"/>
      <c r="J3" s="23"/>
      <c r="K3" s="23"/>
      <c r="L3" s="23"/>
      <c r="M3" s="23"/>
      <c r="N3" s="49"/>
      <c r="O3" s="23"/>
    </row>
    <row r="4" spans="1:15" s="56" customFormat="1" ht="10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 x14ac:dyDescent="0.25">
      <c r="N5" s="50"/>
    </row>
    <row r="6" spans="1:15" s="4" customFormat="1" ht="26.25" customHeight="1" x14ac:dyDescent="0.25">
      <c r="A6" s="2"/>
      <c r="B6" s="83" t="s">
        <v>7</v>
      </c>
      <c r="C6" s="83"/>
      <c r="D6" s="83"/>
      <c r="E6" s="83"/>
      <c r="F6" s="83"/>
      <c r="G6" s="83"/>
      <c r="H6" s="83"/>
      <c r="I6" s="83"/>
      <c r="J6" s="83"/>
      <c r="K6" s="83"/>
      <c r="L6" s="83"/>
      <c r="N6" s="51" t="s">
        <v>29</v>
      </c>
    </row>
    <row r="7" spans="1:15" s="5" customFormat="1" ht="24" customHeight="1" x14ac:dyDescent="0.25">
      <c r="A7" s="4"/>
      <c r="B7" s="84" t="s">
        <v>30</v>
      </c>
      <c r="C7" s="84"/>
      <c r="D7" s="84"/>
      <c r="E7" s="84"/>
      <c r="F7" s="84"/>
      <c r="G7" s="84"/>
      <c r="H7" s="84"/>
      <c r="I7" s="84"/>
      <c r="J7" s="84"/>
      <c r="K7" s="84"/>
      <c r="L7" s="84"/>
      <c r="N7" s="51"/>
    </row>
    <row r="8" spans="1:15" s="1" customFormat="1" ht="11.5" x14ac:dyDescent="0.25">
      <c r="B8" s="13"/>
      <c r="C8" s="14"/>
      <c r="D8" s="14"/>
      <c r="E8" s="14"/>
      <c r="F8" s="14"/>
      <c r="G8" s="14"/>
      <c r="H8" s="14"/>
      <c r="I8" s="14"/>
      <c r="J8" s="15"/>
      <c r="K8" s="14"/>
      <c r="L8" s="14"/>
      <c r="N8" s="52"/>
    </row>
    <row r="9" spans="1:15" s="1" customFormat="1" ht="11.5" hidden="1" x14ac:dyDescent="0.25">
      <c r="B9" s="13"/>
      <c r="C9" s="14"/>
      <c r="D9" s="14"/>
      <c r="E9" s="14"/>
      <c r="F9" s="14"/>
      <c r="G9" s="14"/>
      <c r="H9" s="14"/>
      <c r="I9" s="14"/>
      <c r="J9" s="15" t="s">
        <v>5</v>
      </c>
      <c r="K9" s="14"/>
      <c r="L9" s="14"/>
      <c r="N9" s="52"/>
    </row>
    <row r="10" spans="1:15" s="1" customFormat="1" ht="13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N10" s="53" t="s">
        <v>6</v>
      </c>
    </row>
    <row r="11" spans="1:15" s="8" customFormat="1" ht="15.5" x14ac:dyDescent="0.35">
      <c r="A11" s="2"/>
      <c r="B11" s="80">
        <f>DATE($B$3,1,1)</f>
        <v>45658</v>
      </c>
      <c r="C11" s="82"/>
      <c r="D11" s="82"/>
      <c r="E11" s="82"/>
      <c r="F11" s="82"/>
      <c r="G11" s="82"/>
      <c r="H11" s="82"/>
      <c r="I11" s="6"/>
      <c r="J11" s="30" t="str">
        <f>TEXT(B11,"mmmm")</f>
        <v>January</v>
      </c>
      <c r="K11" s="31"/>
      <c r="L11" s="32"/>
      <c r="M11" s="7"/>
      <c r="N11" s="45" t="s">
        <v>2</v>
      </c>
    </row>
    <row r="12" spans="1:15" x14ac:dyDescent="0.25">
      <c r="A12" s="8"/>
      <c r="B12" s="38" t="str">
        <f>CHOOSE(1+MOD($F$3+1-2,7),"Su","M","Tu","W","Th","F","Sa")</f>
        <v>Su</v>
      </c>
      <c r="C12" s="39" t="str">
        <f>CHOOSE(1+MOD($F$3+2-2,7),"Su","M","Tu","W","Th","F","Sa")</f>
        <v>M</v>
      </c>
      <c r="D12" s="39" t="str">
        <f>CHOOSE(1+MOD($F$3+3-2,7),"Su","M","Tu","W","Th","F","Sa")</f>
        <v>Tu</v>
      </c>
      <c r="E12" s="39" t="str">
        <f>CHOOSE(1+MOD($F$3+4-2,7),"Su","M","Tu","W","Th","F","Sa")</f>
        <v>W</v>
      </c>
      <c r="F12" s="39" t="str">
        <f>CHOOSE(1+MOD($F$3+5-2,7),"Su","M","Tu","W","Th","F","Sa")</f>
        <v>Th</v>
      </c>
      <c r="G12" s="39" t="str">
        <f>CHOOSE(1+MOD($F$3+6-2,7),"Su","M","Tu","W","Th","F","Sa")</f>
        <v>F</v>
      </c>
      <c r="H12" s="40" t="str">
        <f>CHOOSE(1+MOD($F$3+7-2,7),"Su","M","Tu","W","Th","F","Sa")</f>
        <v>Sa</v>
      </c>
      <c r="I12" s="8"/>
      <c r="J12" s="12"/>
      <c r="L12" s="1"/>
      <c r="N12" s="43" t="s">
        <v>3</v>
      </c>
    </row>
    <row r="13" spans="1:15" x14ac:dyDescent="0.25">
      <c r="B13" s="37" t="str">
        <f>IF(WEEKDAY(B11,1)=$F$3,B11,"")</f>
        <v/>
      </c>
      <c r="C13" s="37" t="str">
        <f>IF(B13="",IF(WEEKDAY(B11,1)=MOD($F$3,7)+1,B11,""),B13+1)</f>
        <v/>
      </c>
      <c r="D13" s="37" t="str">
        <f>IF(C13="",IF(WEEKDAY(B11,1)=MOD($F$3+1,7)+1,B11,""),C13+1)</f>
        <v/>
      </c>
      <c r="E13" s="37">
        <f>IF(D13="",IF(WEEKDAY(B11,1)=MOD($F$3+2,7)+1,B11,""),D13+1)</f>
        <v>45658</v>
      </c>
      <c r="F13" s="37">
        <f>IF(E13="",IF(WEEKDAY(B11,1)=MOD($F$3+3,7)+1,B11,""),E13+1)</f>
        <v>45659</v>
      </c>
      <c r="G13" s="37">
        <f>IF(F13="",IF(WEEKDAY(B11,1)=MOD($F$3+4,7)+1,B11,""),F13+1)</f>
        <v>45660</v>
      </c>
      <c r="H13" s="37">
        <f>IF(G13="",IF(WEEKDAY(B11,1)=MOD($F$3+5,7)+1,B11,""),G13+1)</f>
        <v>45661</v>
      </c>
      <c r="J13" s="12"/>
      <c r="L13" s="1"/>
      <c r="N13" s="44" t="s">
        <v>4</v>
      </c>
    </row>
    <row r="14" spans="1:15" x14ac:dyDescent="0.25">
      <c r="B14" s="37">
        <f>IF(H13="","",IF(MONTH(H13+1)&lt;&gt;MONTH(H13),"",H13+1))</f>
        <v>45662</v>
      </c>
      <c r="C14" s="37">
        <f>IF(B14="","",IF(MONTH(B14+1)&lt;&gt;MONTH(B14),"",B14+1))</f>
        <v>45663</v>
      </c>
      <c r="D14" s="37">
        <f t="shared" ref="D14:H14" si="0">IF(C14="","",IF(MONTH(C14+1)&lt;&gt;MONTH(C14),"",C14+1))</f>
        <v>45664</v>
      </c>
      <c r="E14" s="37">
        <f t="shared" si="0"/>
        <v>45665</v>
      </c>
      <c r="F14" s="37">
        <f t="shared" si="0"/>
        <v>45666</v>
      </c>
      <c r="G14" s="37">
        <f t="shared" si="0"/>
        <v>45667</v>
      </c>
      <c r="H14" s="37">
        <f t="shared" si="0"/>
        <v>45668</v>
      </c>
      <c r="J14" s="12"/>
      <c r="L14" s="1"/>
      <c r="N14" s="35" t="s">
        <v>20</v>
      </c>
    </row>
    <row r="15" spans="1:15" x14ac:dyDescent="0.25">
      <c r="B15" s="37">
        <f t="shared" ref="B15:B18" si="1">IF(H14="","",IF(MONTH(H14+1)&lt;&gt;MONTH(H14),"",H14+1))</f>
        <v>45669</v>
      </c>
      <c r="C15" s="37">
        <f t="shared" ref="C15:H15" si="2">IF(B15="","",IF(MONTH(B15+1)&lt;&gt;MONTH(B15),"",B15+1))</f>
        <v>45670</v>
      </c>
      <c r="D15" s="37">
        <f t="shared" si="2"/>
        <v>45671</v>
      </c>
      <c r="E15" s="37">
        <f t="shared" si="2"/>
        <v>45672</v>
      </c>
      <c r="F15" s="37">
        <f t="shared" si="2"/>
        <v>45673</v>
      </c>
      <c r="G15" s="37">
        <f t="shared" si="2"/>
        <v>45674</v>
      </c>
      <c r="H15" s="37">
        <f t="shared" si="2"/>
        <v>45675</v>
      </c>
      <c r="J15" s="12"/>
      <c r="K15"/>
      <c r="L15" s="1"/>
      <c r="N15" s="42" t="s">
        <v>18</v>
      </c>
    </row>
    <row r="16" spans="1:15" x14ac:dyDescent="0.25">
      <c r="B16" s="37">
        <f t="shared" si="1"/>
        <v>45676</v>
      </c>
      <c r="C16" s="37">
        <f t="shared" ref="C16:H16" si="3">IF(B16="","",IF(MONTH(B16+1)&lt;&gt;MONTH(B16),"",B16+1))</f>
        <v>45677</v>
      </c>
      <c r="D16" s="37">
        <f t="shared" si="3"/>
        <v>45678</v>
      </c>
      <c r="E16" s="37">
        <f t="shared" si="3"/>
        <v>45679</v>
      </c>
      <c r="F16" s="37">
        <f t="shared" si="3"/>
        <v>45680</v>
      </c>
      <c r="G16" s="37">
        <f t="shared" si="3"/>
        <v>45681</v>
      </c>
      <c r="H16" s="37">
        <f t="shared" si="3"/>
        <v>45682</v>
      </c>
      <c r="J16" s="12"/>
      <c r="K16"/>
      <c r="L16" s="1"/>
      <c r="N16" s="36" t="s">
        <v>19</v>
      </c>
    </row>
    <row r="17" spans="2:14" x14ac:dyDescent="0.25">
      <c r="B17" s="37">
        <f t="shared" si="1"/>
        <v>45683</v>
      </c>
      <c r="C17" s="37">
        <f t="shared" ref="C17:H17" si="4">IF(B17="","",IF(MONTH(B17+1)&lt;&gt;MONTH(B17),"",B17+1))</f>
        <v>45684</v>
      </c>
      <c r="D17" s="37">
        <f t="shared" si="4"/>
        <v>45685</v>
      </c>
      <c r="E17" s="37">
        <f t="shared" si="4"/>
        <v>45686</v>
      </c>
      <c r="F17" s="37">
        <f t="shared" si="4"/>
        <v>45687</v>
      </c>
      <c r="G17" s="37">
        <f t="shared" si="4"/>
        <v>45688</v>
      </c>
      <c r="H17" s="37" t="str">
        <f t="shared" si="4"/>
        <v/>
      </c>
      <c r="J17" s="12"/>
      <c r="K17"/>
      <c r="L17" s="1"/>
      <c r="N17" s="41" t="s">
        <v>19</v>
      </c>
    </row>
    <row r="18" spans="2:14" x14ac:dyDescent="0.25">
      <c r="B18" s="37" t="str">
        <f t="shared" si="1"/>
        <v/>
      </c>
      <c r="C18" s="37" t="str">
        <f t="shared" ref="C18:H18" si="5">IF(B18="","",IF(MONTH(B18+1)&lt;&gt;MONTH(B18),"",B18+1))</f>
        <v/>
      </c>
      <c r="D18" s="37" t="str">
        <f t="shared" si="5"/>
        <v/>
      </c>
      <c r="E18" s="37" t="str">
        <f t="shared" si="5"/>
        <v/>
      </c>
      <c r="F18" s="37" t="str">
        <f t="shared" si="5"/>
        <v/>
      </c>
      <c r="G18" s="37" t="str">
        <f t="shared" si="5"/>
        <v/>
      </c>
      <c r="H18" s="37" t="str">
        <f t="shared" si="5"/>
        <v/>
      </c>
      <c r="J18" s="12"/>
      <c r="L18" s="1"/>
      <c r="N18" s="46" t="s">
        <v>19</v>
      </c>
    </row>
    <row r="19" spans="2:14" x14ac:dyDescent="0.25">
      <c r="J19" s="12"/>
      <c r="L19" s="1"/>
      <c r="N19" s="50"/>
    </row>
    <row r="20" spans="2:14" x14ac:dyDescent="0.25">
      <c r="J20" s="12"/>
      <c r="L20" s="1"/>
      <c r="N20" s="51" t="s">
        <v>8</v>
      </c>
    </row>
    <row r="21" spans="2:14" s="10" customFormat="1" ht="15.5" x14ac:dyDescent="0.35">
      <c r="B21" s="80">
        <f>DATE($B$3,2,1)</f>
        <v>45689</v>
      </c>
      <c r="C21" s="81"/>
      <c r="D21" s="81"/>
      <c r="E21" s="81"/>
      <c r="F21" s="81"/>
      <c r="G21" s="81"/>
      <c r="H21" s="81"/>
      <c r="I21" s="9"/>
      <c r="J21" s="30" t="str">
        <f>TEXT(B21,"mmmm")</f>
        <v>February</v>
      </c>
      <c r="K21" s="31"/>
      <c r="L21" s="32"/>
      <c r="N21" s="50"/>
    </row>
    <row r="22" spans="2:14" x14ac:dyDescent="0.25">
      <c r="B22" s="38" t="str">
        <f>CHOOSE(1+MOD($F$3+1-2,7),"Su","M","Tu","W","Th","F","Sa")</f>
        <v>Su</v>
      </c>
      <c r="C22" s="39" t="str">
        <f>CHOOSE(1+MOD($F$3+2-2,7),"Su","M","Tu","W","Th","F","Sa")</f>
        <v>M</v>
      </c>
      <c r="D22" s="39" t="str">
        <f>CHOOSE(1+MOD($F$3+3-2,7),"Su","M","Tu","W","Th","F","Sa")</f>
        <v>Tu</v>
      </c>
      <c r="E22" s="39" t="str">
        <f>CHOOSE(1+MOD($F$3+4-2,7),"Su","M","Tu","W","Th","F","Sa")</f>
        <v>W</v>
      </c>
      <c r="F22" s="39" t="str">
        <f>CHOOSE(1+MOD($F$3+5-2,7),"Su","M","Tu","W","Th","F","Sa")</f>
        <v>Th</v>
      </c>
      <c r="G22" s="39" t="str">
        <f>CHOOSE(1+MOD($F$3+6-2,7),"Su","M","Tu","W","Th","F","Sa")</f>
        <v>F</v>
      </c>
      <c r="H22" s="40" t="str">
        <f>CHOOSE(1+MOD($F$3+7-2,7),"Su","M","Tu","W","Th","F","Sa")</f>
        <v>Sa</v>
      </c>
      <c r="I22" s="10"/>
      <c r="J22" s="12"/>
      <c r="L22" s="1"/>
      <c r="N22" s="50"/>
    </row>
    <row r="23" spans="2:14" x14ac:dyDescent="0.25">
      <c r="B23" s="37" t="str">
        <f>IF(WEEKDAY(B21,1)=$F$3,B21,"")</f>
        <v/>
      </c>
      <c r="C23" s="37" t="str">
        <f>IF(B23="",IF(WEEKDAY(B21,1)=MOD($F$3,7)+1,B21,""),B23+1)</f>
        <v/>
      </c>
      <c r="D23" s="37" t="str">
        <f>IF(C23="",IF(WEEKDAY(B21,1)=MOD($F$3+1,7)+1,B21,""),C23+1)</f>
        <v/>
      </c>
      <c r="E23" s="37" t="str">
        <f>IF(D23="",IF(WEEKDAY(B21,1)=MOD($F$3+2,7)+1,B21,""),D23+1)</f>
        <v/>
      </c>
      <c r="F23" s="37" t="str">
        <f>IF(E23="",IF(WEEKDAY(B21,1)=MOD($F$3+3,7)+1,B21,""),E23+1)</f>
        <v/>
      </c>
      <c r="G23" s="37" t="str">
        <f>IF(F23="",IF(WEEKDAY(B21,1)=MOD($F$3+4,7)+1,B21,""),F23+1)</f>
        <v/>
      </c>
      <c r="H23" s="37">
        <f>IF(G23="",IF(WEEKDAY(B21,1)=MOD($F$3+5,7)+1,B21,""),G23+1)</f>
        <v>45689</v>
      </c>
      <c r="J23" s="12"/>
      <c r="L23" s="1"/>
      <c r="N23" s="50"/>
    </row>
    <row r="24" spans="2:14" x14ac:dyDescent="0.25">
      <c r="B24" s="37">
        <f>IF(H23="","",IF(MONTH(H23+1)&lt;&gt;MONTH(H23),"",H23+1))</f>
        <v>45690</v>
      </c>
      <c r="C24" s="37">
        <f>IF(B24="","",IF(MONTH(B24+1)&lt;&gt;MONTH(B24),"",B24+1))</f>
        <v>45691</v>
      </c>
      <c r="D24" s="37">
        <f t="shared" ref="D24:H24" si="6">IF(C24="","",IF(MONTH(C24+1)&lt;&gt;MONTH(C24),"",C24+1))</f>
        <v>45692</v>
      </c>
      <c r="E24" s="37">
        <f t="shared" si="6"/>
        <v>45693</v>
      </c>
      <c r="F24" s="37">
        <f t="shared" si="6"/>
        <v>45694</v>
      </c>
      <c r="G24" s="37">
        <f t="shared" si="6"/>
        <v>45695</v>
      </c>
      <c r="H24" s="37">
        <f t="shared" si="6"/>
        <v>45696</v>
      </c>
      <c r="J24" s="12"/>
      <c r="L24" s="1"/>
      <c r="N24" s="50"/>
    </row>
    <row r="25" spans="2:14" x14ac:dyDescent="0.25">
      <c r="B25" s="37">
        <f t="shared" ref="B25:B28" si="7">IF(H24="","",IF(MONTH(H24+1)&lt;&gt;MONTH(H24),"",H24+1))</f>
        <v>45697</v>
      </c>
      <c r="C25" s="37">
        <f t="shared" ref="C25:H25" si="8">IF(B25="","",IF(MONTH(B25+1)&lt;&gt;MONTH(B25),"",B25+1))</f>
        <v>45698</v>
      </c>
      <c r="D25" s="37">
        <f t="shared" si="8"/>
        <v>45699</v>
      </c>
      <c r="E25" s="37">
        <f t="shared" si="8"/>
        <v>45700</v>
      </c>
      <c r="F25" s="37">
        <f t="shared" si="8"/>
        <v>45701</v>
      </c>
      <c r="G25" s="37">
        <f t="shared" si="8"/>
        <v>45702</v>
      </c>
      <c r="H25" s="37">
        <f t="shared" si="8"/>
        <v>45703</v>
      </c>
      <c r="J25" s="12"/>
      <c r="L25" s="1"/>
      <c r="N25" s="50"/>
    </row>
    <row r="26" spans="2:14" x14ac:dyDescent="0.25">
      <c r="B26" s="37">
        <f t="shared" si="7"/>
        <v>45704</v>
      </c>
      <c r="C26" s="37">
        <f t="shared" ref="C26:H26" si="9">IF(B26="","",IF(MONTH(B26+1)&lt;&gt;MONTH(B26),"",B26+1))</f>
        <v>45705</v>
      </c>
      <c r="D26" s="37">
        <f t="shared" si="9"/>
        <v>45706</v>
      </c>
      <c r="E26" s="37">
        <f t="shared" si="9"/>
        <v>45707</v>
      </c>
      <c r="F26" s="37">
        <f t="shared" si="9"/>
        <v>45708</v>
      </c>
      <c r="G26" s="37">
        <f t="shared" si="9"/>
        <v>45709</v>
      </c>
      <c r="H26" s="37">
        <f t="shared" si="9"/>
        <v>45710</v>
      </c>
      <c r="J26" s="12"/>
      <c r="L26" s="1"/>
      <c r="N26" s="50"/>
    </row>
    <row r="27" spans="2:14" x14ac:dyDescent="0.25">
      <c r="B27" s="37">
        <f t="shared" si="7"/>
        <v>45711</v>
      </c>
      <c r="C27" s="37">
        <f t="shared" ref="C27:H27" si="10">IF(B27="","",IF(MONTH(B27+1)&lt;&gt;MONTH(B27),"",B27+1))</f>
        <v>45712</v>
      </c>
      <c r="D27" s="37">
        <f t="shared" si="10"/>
        <v>45713</v>
      </c>
      <c r="E27" s="37">
        <f t="shared" si="10"/>
        <v>45714</v>
      </c>
      <c r="F27" s="37">
        <f t="shared" si="10"/>
        <v>45715</v>
      </c>
      <c r="G27" s="37">
        <f t="shared" si="10"/>
        <v>45716</v>
      </c>
      <c r="H27" s="37" t="str">
        <f t="shared" si="10"/>
        <v/>
      </c>
      <c r="J27" s="12"/>
      <c r="L27" s="1"/>
      <c r="N27" s="50"/>
    </row>
    <row r="28" spans="2:14" x14ac:dyDescent="0.25">
      <c r="B28" s="37" t="str">
        <f t="shared" si="7"/>
        <v/>
      </c>
      <c r="C28" s="37" t="str">
        <f t="shared" ref="C28:H28" si="11">IF(B28="","",IF(MONTH(B28+1)&lt;&gt;MONTH(B28),"",B28+1))</f>
        <v/>
      </c>
      <c r="D28" s="37" t="str">
        <f t="shared" si="11"/>
        <v/>
      </c>
      <c r="E28" s="37" t="str">
        <f t="shared" si="11"/>
        <v/>
      </c>
      <c r="F28" s="37" t="str">
        <f t="shared" si="11"/>
        <v/>
      </c>
      <c r="G28" s="37" t="str">
        <f t="shared" si="11"/>
        <v/>
      </c>
      <c r="H28" s="37" t="str">
        <f t="shared" si="11"/>
        <v/>
      </c>
      <c r="J28" s="12"/>
      <c r="L28" s="1"/>
      <c r="N28" s="50"/>
    </row>
    <row r="29" spans="2:14" x14ac:dyDescent="0.25">
      <c r="J29" s="12"/>
      <c r="L29" s="1"/>
      <c r="N29" s="50"/>
    </row>
    <row r="30" spans="2:14" x14ac:dyDescent="0.25">
      <c r="J30" s="12"/>
      <c r="L30" s="1"/>
      <c r="N30" s="51" t="s">
        <v>8</v>
      </c>
    </row>
    <row r="31" spans="2:14" s="10" customFormat="1" ht="15.5" x14ac:dyDescent="0.35">
      <c r="B31" s="80">
        <f>DATE($B$3,3,1)</f>
        <v>45717</v>
      </c>
      <c r="C31" s="81"/>
      <c r="D31" s="81"/>
      <c r="E31" s="81"/>
      <c r="F31" s="81"/>
      <c r="G31" s="81"/>
      <c r="H31" s="81"/>
      <c r="I31" s="9"/>
      <c r="J31" s="30" t="str">
        <f>TEXT(B31,"mmmm")</f>
        <v>March</v>
      </c>
      <c r="K31" s="31"/>
      <c r="L31" s="32"/>
      <c r="N31" s="50"/>
    </row>
    <row r="32" spans="2:14" x14ac:dyDescent="0.25">
      <c r="B32" s="38" t="str">
        <f>CHOOSE(1+MOD($F$3+1-2,7),"Su","M","Tu","W","Th","F","Sa")</f>
        <v>Su</v>
      </c>
      <c r="C32" s="39" t="str">
        <f>CHOOSE(1+MOD($F$3+2-2,7),"Su","M","Tu","W","Th","F","Sa")</f>
        <v>M</v>
      </c>
      <c r="D32" s="39" t="str">
        <f>CHOOSE(1+MOD($F$3+3-2,7),"Su","M","Tu","W","Th","F","Sa")</f>
        <v>Tu</v>
      </c>
      <c r="E32" s="39" t="str">
        <f>CHOOSE(1+MOD($F$3+4-2,7),"Su","M","Tu","W","Th","F","Sa")</f>
        <v>W</v>
      </c>
      <c r="F32" s="39" t="str">
        <f>CHOOSE(1+MOD($F$3+5-2,7),"Su","M","Tu","W","Th","F","Sa")</f>
        <v>Th</v>
      </c>
      <c r="G32" s="39" t="str">
        <f>CHOOSE(1+MOD($F$3+6-2,7),"Su","M","Tu","W","Th","F","Sa")</f>
        <v>F</v>
      </c>
      <c r="H32" s="40" t="str">
        <f>CHOOSE(1+MOD($F$3+7-2,7),"Su","M","Tu","W","Th","F","Sa")</f>
        <v>Sa</v>
      </c>
      <c r="I32" s="10"/>
      <c r="J32" s="12"/>
      <c r="L32" s="1"/>
      <c r="N32" s="50"/>
    </row>
    <row r="33" spans="2:14" x14ac:dyDescent="0.25">
      <c r="B33" s="37" t="str">
        <f>IF(WEEKDAY(B31,1)=$F$3,B31,"")</f>
        <v/>
      </c>
      <c r="C33" s="37" t="str">
        <f>IF(B33="",IF(WEEKDAY(B31,1)=MOD($F$3,7)+1,B31,""),B33+1)</f>
        <v/>
      </c>
      <c r="D33" s="37" t="str">
        <f>IF(C33="",IF(WEEKDAY(B31,1)=MOD($F$3+1,7)+1,B31,""),C33+1)</f>
        <v/>
      </c>
      <c r="E33" s="37" t="str">
        <f>IF(D33="",IF(WEEKDAY(B31,1)=MOD($F$3+2,7)+1,B31,""),D33+1)</f>
        <v/>
      </c>
      <c r="F33" s="37" t="str">
        <f>IF(E33="",IF(WEEKDAY(B31,1)=MOD($F$3+3,7)+1,B31,""),E33+1)</f>
        <v/>
      </c>
      <c r="G33" s="37" t="str">
        <f>IF(F33="",IF(WEEKDAY(B31,1)=MOD($F$3+4,7)+1,B31,""),F33+1)</f>
        <v/>
      </c>
      <c r="H33" s="37">
        <f>IF(G33="",IF(WEEKDAY(B31,1)=MOD($F$3+5,7)+1,B31,""),G33+1)</f>
        <v>45717</v>
      </c>
      <c r="J33" s="12"/>
      <c r="L33" s="1"/>
      <c r="N33" s="50"/>
    </row>
    <row r="34" spans="2:14" x14ac:dyDescent="0.25">
      <c r="B34" s="37">
        <f>IF(H33="","",IF(MONTH(H33+1)&lt;&gt;MONTH(H33),"",H33+1))</f>
        <v>45718</v>
      </c>
      <c r="C34" s="37">
        <f>IF(B34="","",IF(MONTH(B34+1)&lt;&gt;MONTH(B34),"",B34+1))</f>
        <v>45719</v>
      </c>
      <c r="D34" s="37">
        <f t="shared" ref="D34:H34" si="12">IF(C34="","",IF(MONTH(C34+1)&lt;&gt;MONTH(C34),"",C34+1))</f>
        <v>45720</v>
      </c>
      <c r="E34" s="37">
        <f t="shared" si="12"/>
        <v>45721</v>
      </c>
      <c r="F34" s="37">
        <f t="shared" si="12"/>
        <v>45722</v>
      </c>
      <c r="G34" s="37">
        <f t="shared" si="12"/>
        <v>45723</v>
      </c>
      <c r="H34" s="37">
        <f t="shared" si="12"/>
        <v>45724</v>
      </c>
      <c r="J34" s="12"/>
      <c r="L34" s="1"/>
      <c r="N34" s="50"/>
    </row>
    <row r="35" spans="2:14" x14ac:dyDescent="0.25">
      <c r="B35" s="37">
        <f t="shared" ref="B35:B38" si="13">IF(H34="","",IF(MONTH(H34+1)&lt;&gt;MONTH(H34),"",H34+1))</f>
        <v>45725</v>
      </c>
      <c r="C35" s="37">
        <f t="shared" ref="C35:H35" si="14">IF(B35="","",IF(MONTH(B35+1)&lt;&gt;MONTH(B35),"",B35+1))</f>
        <v>45726</v>
      </c>
      <c r="D35" s="37">
        <f t="shared" si="14"/>
        <v>45727</v>
      </c>
      <c r="E35" s="37">
        <f t="shared" si="14"/>
        <v>45728</v>
      </c>
      <c r="F35" s="37">
        <f t="shared" si="14"/>
        <v>45729</v>
      </c>
      <c r="G35" s="37">
        <f t="shared" si="14"/>
        <v>45730</v>
      </c>
      <c r="H35" s="37">
        <f t="shared" si="14"/>
        <v>45731</v>
      </c>
      <c r="J35" s="12"/>
      <c r="L35" s="1"/>
      <c r="N35" s="50"/>
    </row>
    <row r="36" spans="2:14" x14ac:dyDescent="0.25">
      <c r="B36" s="37">
        <f t="shared" si="13"/>
        <v>45732</v>
      </c>
      <c r="C36" s="37">
        <f t="shared" ref="C36:H36" si="15">IF(B36="","",IF(MONTH(B36+1)&lt;&gt;MONTH(B36),"",B36+1))</f>
        <v>45733</v>
      </c>
      <c r="D36" s="37">
        <f t="shared" si="15"/>
        <v>45734</v>
      </c>
      <c r="E36" s="37">
        <f t="shared" si="15"/>
        <v>45735</v>
      </c>
      <c r="F36" s="37">
        <f t="shared" si="15"/>
        <v>45736</v>
      </c>
      <c r="G36" s="37">
        <f t="shared" si="15"/>
        <v>45737</v>
      </c>
      <c r="H36" s="37">
        <f t="shared" si="15"/>
        <v>45738</v>
      </c>
      <c r="J36" s="12"/>
      <c r="L36" s="1"/>
      <c r="N36" s="50"/>
    </row>
    <row r="37" spans="2:14" x14ac:dyDescent="0.25">
      <c r="B37" s="37">
        <f t="shared" si="13"/>
        <v>45739</v>
      </c>
      <c r="C37" s="37">
        <f t="shared" ref="C37:H37" si="16">IF(B37="","",IF(MONTH(B37+1)&lt;&gt;MONTH(B37),"",B37+1))</f>
        <v>45740</v>
      </c>
      <c r="D37" s="37">
        <f t="shared" si="16"/>
        <v>45741</v>
      </c>
      <c r="E37" s="37">
        <f t="shared" si="16"/>
        <v>45742</v>
      </c>
      <c r="F37" s="37">
        <f t="shared" si="16"/>
        <v>45743</v>
      </c>
      <c r="G37" s="37">
        <f t="shared" si="16"/>
        <v>45744</v>
      </c>
      <c r="H37" s="37">
        <f t="shared" si="16"/>
        <v>45745</v>
      </c>
      <c r="J37" s="12"/>
      <c r="L37" s="1"/>
      <c r="N37" s="50"/>
    </row>
    <row r="38" spans="2:14" x14ac:dyDescent="0.25">
      <c r="B38" s="37">
        <f t="shared" si="13"/>
        <v>45746</v>
      </c>
      <c r="C38" s="37">
        <f t="shared" ref="C38:H38" si="17">IF(B38="","",IF(MONTH(B38+1)&lt;&gt;MONTH(B38),"",B38+1))</f>
        <v>45747</v>
      </c>
      <c r="D38" s="37" t="str">
        <f t="shared" si="17"/>
        <v/>
      </c>
      <c r="E38" s="37" t="str">
        <f t="shared" si="17"/>
        <v/>
      </c>
      <c r="F38" s="37" t="str">
        <f t="shared" si="17"/>
        <v/>
      </c>
      <c r="G38" s="37" t="str">
        <f t="shared" si="17"/>
        <v/>
      </c>
      <c r="H38" s="37" t="str">
        <f t="shared" si="17"/>
        <v/>
      </c>
      <c r="J38" s="12"/>
      <c r="L38" s="1"/>
      <c r="N38" s="50"/>
    </row>
    <row r="39" spans="2:14" x14ac:dyDescent="0.25">
      <c r="J39" s="12"/>
      <c r="L39" s="1"/>
      <c r="N39" s="50"/>
    </row>
    <row r="40" spans="2:14" x14ac:dyDescent="0.25">
      <c r="J40" s="12"/>
      <c r="L40" s="1"/>
      <c r="N40" s="51" t="s">
        <v>8</v>
      </c>
    </row>
    <row r="41" spans="2:14" s="10" customFormat="1" ht="15.5" x14ac:dyDescent="0.35">
      <c r="B41" s="80">
        <f>DATE($B$3,4,1)</f>
        <v>45748</v>
      </c>
      <c r="C41" s="81"/>
      <c r="D41" s="81"/>
      <c r="E41" s="81"/>
      <c r="F41" s="81"/>
      <c r="G41" s="81"/>
      <c r="H41" s="81"/>
      <c r="I41" s="9"/>
      <c r="J41" s="30" t="str">
        <f>TEXT(B41,"mmmm")</f>
        <v>April</v>
      </c>
      <c r="K41" s="31"/>
      <c r="L41" s="32"/>
      <c r="N41" s="50"/>
    </row>
    <row r="42" spans="2:14" x14ac:dyDescent="0.25">
      <c r="B42" s="38" t="str">
        <f>CHOOSE(1+MOD($F$3+1-2,7),"Su","M","Tu","W","Th","F","Sa")</f>
        <v>Su</v>
      </c>
      <c r="C42" s="39" t="str">
        <f>CHOOSE(1+MOD($F$3+2-2,7),"Su","M","Tu","W","Th","F","Sa")</f>
        <v>M</v>
      </c>
      <c r="D42" s="39" t="str">
        <f>CHOOSE(1+MOD($F$3+3-2,7),"Su","M","Tu","W","Th","F","Sa")</f>
        <v>Tu</v>
      </c>
      <c r="E42" s="39" t="str">
        <f>CHOOSE(1+MOD($F$3+4-2,7),"Su","M","Tu","W","Th","F","Sa")</f>
        <v>W</v>
      </c>
      <c r="F42" s="39" t="str">
        <f>CHOOSE(1+MOD($F$3+5-2,7),"Su","M","Tu","W","Th","F","Sa")</f>
        <v>Th</v>
      </c>
      <c r="G42" s="39" t="str">
        <f>CHOOSE(1+MOD($F$3+6-2,7),"Su","M","Tu","W","Th","F","Sa")</f>
        <v>F</v>
      </c>
      <c r="H42" s="40" t="str">
        <f>CHOOSE(1+MOD($F$3+7-2,7),"Su","M","Tu","W","Th","F","Sa")</f>
        <v>Sa</v>
      </c>
      <c r="I42" s="10"/>
      <c r="J42" s="12"/>
      <c r="L42" s="1"/>
      <c r="N42" s="50"/>
    </row>
    <row r="43" spans="2:14" x14ac:dyDescent="0.25">
      <c r="B43" s="37" t="str">
        <f>IF(WEEKDAY(B41,1)=$F$3,B41,"")</f>
        <v/>
      </c>
      <c r="C43" s="37" t="str">
        <f>IF(B43="",IF(WEEKDAY(B41,1)=MOD($F$3,7)+1,B41,""),B43+1)</f>
        <v/>
      </c>
      <c r="D43" s="37">
        <f>IF(C43="",IF(WEEKDAY(B41,1)=MOD($F$3+1,7)+1,B41,""),C43+1)</f>
        <v>45748</v>
      </c>
      <c r="E43" s="37">
        <f>IF(D43="",IF(WEEKDAY(B41,1)=MOD($F$3+2,7)+1,B41,""),D43+1)</f>
        <v>45749</v>
      </c>
      <c r="F43" s="37">
        <f>IF(E43="",IF(WEEKDAY(B41,1)=MOD($F$3+3,7)+1,B41,""),E43+1)</f>
        <v>45750</v>
      </c>
      <c r="G43" s="37">
        <f>IF(F43="",IF(WEEKDAY(B41,1)=MOD($F$3+4,7)+1,B41,""),F43+1)</f>
        <v>45751</v>
      </c>
      <c r="H43" s="37">
        <f>IF(G43="",IF(WEEKDAY(B41,1)=MOD($F$3+5,7)+1,B41,""),G43+1)</f>
        <v>45752</v>
      </c>
      <c r="J43" s="12"/>
      <c r="L43" s="1"/>
      <c r="N43" s="50"/>
    </row>
    <row r="44" spans="2:14" x14ac:dyDescent="0.25">
      <c r="B44" s="37">
        <f>IF(H43="","",IF(MONTH(H43+1)&lt;&gt;MONTH(H43),"",H43+1))</f>
        <v>45753</v>
      </c>
      <c r="C44" s="37">
        <f>IF(B44="","",IF(MONTH(B44+1)&lt;&gt;MONTH(B44),"",B44+1))</f>
        <v>45754</v>
      </c>
      <c r="D44" s="37">
        <f t="shared" ref="D44:H44" si="18">IF(C44="","",IF(MONTH(C44+1)&lt;&gt;MONTH(C44),"",C44+1))</f>
        <v>45755</v>
      </c>
      <c r="E44" s="37">
        <f t="shared" si="18"/>
        <v>45756</v>
      </c>
      <c r="F44" s="37">
        <f t="shared" si="18"/>
        <v>45757</v>
      </c>
      <c r="G44" s="37">
        <f t="shared" si="18"/>
        <v>45758</v>
      </c>
      <c r="H44" s="37">
        <f t="shared" si="18"/>
        <v>45759</v>
      </c>
      <c r="J44" s="12"/>
      <c r="L44" s="1"/>
      <c r="N44" s="50"/>
    </row>
    <row r="45" spans="2:14" x14ac:dyDescent="0.25">
      <c r="B45" s="37">
        <f t="shared" ref="B45:B48" si="19">IF(H44="","",IF(MONTH(H44+1)&lt;&gt;MONTH(H44),"",H44+1))</f>
        <v>45760</v>
      </c>
      <c r="C45" s="37">
        <f t="shared" ref="C45:H45" si="20">IF(B45="","",IF(MONTH(B45+1)&lt;&gt;MONTH(B45),"",B45+1))</f>
        <v>45761</v>
      </c>
      <c r="D45" s="37">
        <f t="shared" si="20"/>
        <v>45762</v>
      </c>
      <c r="E45" s="37">
        <f t="shared" si="20"/>
        <v>45763</v>
      </c>
      <c r="F45" s="37">
        <f t="shared" si="20"/>
        <v>45764</v>
      </c>
      <c r="G45" s="37">
        <f t="shared" si="20"/>
        <v>45765</v>
      </c>
      <c r="H45" s="37">
        <f t="shared" si="20"/>
        <v>45766</v>
      </c>
      <c r="J45" s="12"/>
      <c r="L45" s="1"/>
      <c r="N45" s="50"/>
    </row>
    <row r="46" spans="2:14" x14ac:dyDescent="0.25">
      <c r="B46" s="37">
        <f t="shared" si="19"/>
        <v>45767</v>
      </c>
      <c r="C46" s="37">
        <f t="shared" ref="C46:H46" si="21">IF(B46="","",IF(MONTH(B46+1)&lt;&gt;MONTH(B46),"",B46+1))</f>
        <v>45768</v>
      </c>
      <c r="D46" s="37">
        <f t="shared" si="21"/>
        <v>45769</v>
      </c>
      <c r="E46" s="37">
        <f t="shared" si="21"/>
        <v>45770</v>
      </c>
      <c r="F46" s="37">
        <f t="shared" si="21"/>
        <v>45771</v>
      </c>
      <c r="G46" s="37">
        <f t="shared" si="21"/>
        <v>45772</v>
      </c>
      <c r="H46" s="37">
        <f t="shared" si="21"/>
        <v>45773</v>
      </c>
      <c r="J46" s="12"/>
      <c r="L46" s="1"/>
      <c r="N46" s="50"/>
    </row>
    <row r="47" spans="2:14" x14ac:dyDescent="0.25">
      <c r="B47" s="37">
        <f t="shared" si="19"/>
        <v>45774</v>
      </c>
      <c r="C47" s="37">
        <f t="shared" ref="C47:H47" si="22">IF(B47="","",IF(MONTH(B47+1)&lt;&gt;MONTH(B47),"",B47+1))</f>
        <v>45775</v>
      </c>
      <c r="D47" s="37">
        <f t="shared" si="22"/>
        <v>45776</v>
      </c>
      <c r="E47" s="37">
        <f t="shared" si="22"/>
        <v>45777</v>
      </c>
      <c r="F47" s="37" t="str">
        <f t="shared" si="22"/>
        <v/>
      </c>
      <c r="G47" s="37" t="str">
        <f t="shared" si="22"/>
        <v/>
      </c>
      <c r="H47" s="37" t="str">
        <f t="shared" si="22"/>
        <v/>
      </c>
      <c r="J47" s="12"/>
      <c r="L47" s="1"/>
      <c r="N47" s="50"/>
    </row>
    <row r="48" spans="2:14" x14ac:dyDescent="0.25">
      <c r="B48" s="37" t="str">
        <f t="shared" si="19"/>
        <v/>
      </c>
      <c r="C48" s="37" t="str">
        <f t="shared" ref="C48:H48" si="23">IF(B48="","",IF(MONTH(B48+1)&lt;&gt;MONTH(B48),"",B48+1))</f>
        <v/>
      </c>
      <c r="D48" s="37" t="str">
        <f t="shared" si="23"/>
        <v/>
      </c>
      <c r="E48" s="37" t="str">
        <f t="shared" si="23"/>
        <v/>
      </c>
      <c r="F48" s="37" t="str">
        <f t="shared" si="23"/>
        <v/>
      </c>
      <c r="G48" s="37" t="str">
        <f t="shared" si="23"/>
        <v/>
      </c>
      <c r="H48" s="37" t="str">
        <f t="shared" si="23"/>
        <v/>
      </c>
      <c r="J48" s="12"/>
      <c r="L48" s="1"/>
      <c r="N48" s="50"/>
    </row>
    <row r="49" spans="2:14" x14ac:dyDescent="0.25">
      <c r="J49" s="12"/>
      <c r="L49" s="1"/>
      <c r="N49" s="50"/>
    </row>
    <row r="50" spans="2:14" x14ac:dyDescent="0.25">
      <c r="J50" s="12"/>
      <c r="L50" s="1"/>
      <c r="N50" s="51" t="s">
        <v>8</v>
      </c>
    </row>
    <row r="51" spans="2:14" s="10" customFormat="1" ht="15.5" x14ac:dyDescent="0.35">
      <c r="B51" s="80">
        <f>DATE($B$3,5,1)</f>
        <v>45778</v>
      </c>
      <c r="C51" s="81"/>
      <c r="D51" s="81"/>
      <c r="E51" s="81"/>
      <c r="F51" s="81"/>
      <c r="G51" s="81"/>
      <c r="H51" s="81"/>
      <c r="I51" s="9"/>
      <c r="J51" s="30" t="str">
        <f>TEXT(B51,"mmmm")</f>
        <v>May</v>
      </c>
      <c r="K51" s="31"/>
      <c r="L51" s="32"/>
      <c r="N51" s="50"/>
    </row>
    <row r="52" spans="2:14" x14ac:dyDescent="0.25">
      <c r="B52" s="38" t="str">
        <f>CHOOSE(1+MOD($F$3+1-2,7),"Su","M","Tu","W","Th","F","Sa")</f>
        <v>Su</v>
      </c>
      <c r="C52" s="39" t="str">
        <f>CHOOSE(1+MOD($F$3+2-2,7),"Su","M","Tu","W","Th","F","Sa")</f>
        <v>M</v>
      </c>
      <c r="D52" s="39" t="str">
        <f>CHOOSE(1+MOD($F$3+3-2,7),"Su","M","Tu","W","Th","F","Sa")</f>
        <v>Tu</v>
      </c>
      <c r="E52" s="39" t="str">
        <f>CHOOSE(1+MOD($F$3+4-2,7),"Su","M","Tu","W","Th","F","Sa")</f>
        <v>W</v>
      </c>
      <c r="F52" s="39" t="str">
        <f>CHOOSE(1+MOD($F$3+5-2,7),"Su","M","Tu","W","Th","F","Sa")</f>
        <v>Th</v>
      </c>
      <c r="G52" s="39" t="str">
        <f>CHOOSE(1+MOD($F$3+6-2,7),"Su","M","Tu","W","Th","F","Sa")</f>
        <v>F</v>
      </c>
      <c r="H52" s="40" t="str">
        <f>CHOOSE(1+MOD($F$3+7-2,7),"Su","M","Tu","W","Th","F","Sa")</f>
        <v>Sa</v>
      </c>
      <c r="I52" s="10"/>
      <c r="J52" s="12"/>
      <c r="L52" s="1"/>
      <c r="N52" s="50"/>
    </row>
    <row r="53" spans="2:14" x14ac:dyDescent="0.25">
      <c r="B53" s="37" t="str">
        <f>IF(WEEKDAY(B51,1)=$F$3,B51,"")</f>
        <v/>
      </c>
      <c r="C53" s="37" t="str">
        <f>IF(B53="",IF(WEEKDAY(B51,1)=MOD($F$3,7)+1,B51,""),B53+1)</f>
        <v/>
      </c>
      <c r="D53" s="37" t="str">
        <f>IF(C53="",IF(WEEKDAY(B51,1)=MOD($F$3+1,7)+1,B51,""),C53+1)</f>
        <v/>
      </c>
      <c r="E53" s="37" t="str">
        <f>IF(D53="",IF(WEEKDAY(B51,1)=MOD($F$3+2,7)+1,B51,""),D53+1)</f>
        <v/>
      </c>
      <c r="F53" s="37">
        <f>IF(E53="",IF(WEEKDAY(B51,1)=MOD($F$3+3,7)+1,B51,""),E53+1)</f>
        <v>45778</v>
      </c>
      <c r="G53" s="37">
        <f>IF(F53="",IF(WEEKDAY(B51,1)=MOD($F$3+4,7)+1,B51,""),F53+1)</f>
        <v>45779</v>
      </c>
      <c r="H53" s="37">
        <f>IF(G53="",IF(WEEKDAY(B51,1)=MOD($F$3+5,7)+1,B51,""),G53+1)</f>
        <v>45780</v>
      </c>
      <c r="J53" s="12"/>
      <c r="L53" s="1"/>
      <c r="N53" s="50"/>
    </row>
    <row r="54" spans="2:14" x14ac:dyDescent="0.25">
      <c r="B54" s="37">
        <f>IF(H53="","",IF(MONTH(H53+1)&lt;&gt;MONTH(H53),"",H53+1))</f>
        <v>45781</v>
      </c>
      <c r="C54" s="37">
        <f>IF(B54="","",IF(MONTH(B54+1)&lt;&gt;MONTH(B54),"",B54+1))</f>
        <v>45782</v>
      </c>
      <c r="D54" s="37">
        <f t="shared" ref="D54:H54" si="24">IF(C54="","",IF(MONTH(C54+1)&lt;&gt;MONTH(C54),"",C54+1))</f>
        <v>45783</v>
      </c>
      <c r="E54" s="37">
        <f t="shared" si="24"/>
        <v>45784</v>
      </c>
      <c r="F54" s="37">
        <f t="shared" si="24"/>
        <v>45785</v>
      </c>
      <c r="G54" s="37">
        <f t="shared" si="24"/>
        <v>45786</v>
      </c>
      <c r="H54" s="37">
        <f t="shared" si="24"/>
        <v>45787</v>
      </c>
      <c r="J54" s="12"/>
      <c r="L54" s="1"/>
      <c r="N54" s="50"/>
    </row>
    <row r="55" spans="2:14" x14ac:dyDescent="0.25">
      <c r="B55" s="37">
        <f t="shared" ref="B55:B58" si="25">IF(H54="","",IF(MONTH(H54+1)&lt;&gt;MONTH(H54),"",H54+1))</f>
        <v>45788</v>
      </c>
      <c r="C55" s="37">
        <f t="shared" ref="C55:H55" si="26">IF(B55="","",IF(MONTH(B55+1)&lt;&gt;MONTH(B55),"",B55+1))</f>
        <v>45789</v>
      </c>
      <c r="D55" s="37">
        <f t="shared" si="26"/>
        <v>45790</v>
      </c>
      <c r="E55" s="37">
        <f t="shared" si="26"/>
        <v>45791</v>
      </c>
      <c r="F55" s="37">
        <f t="shared" si="26"/>
        <v>45792</v>
      </c>
      <c r="G55" s="37">
        <f t="shared" si="26"/>
        <v>45793</v>
      </c>
      <c r="H55" s="37">
        <f t="shared" si="26"/>
        <v>45794</v>
      </c>
      <c r="J55" s="12"/>
      <c r="L55" s="1"/>
      <c r="N55" s="50"/>
    </row>
    <row r="56" spans="2:14" x14ac:dyDescent="0.25">
      <c r="B56" s="37">
        <f t="shared" si="25"/>
        <v>45795</v>
      </c>
      <c r="C56" s="37">
        <f t="shared" ref="C56:H56" si="27">IF(B56="","",IF(MONTH(B56+1)&lt;&gt;MONTH(B56),"",B56+1))</f>
        <v>45796</v>
      </c>
      <c r="D56" s="37">
        <f t="shared" si="27"/>
        <v>45797</v>
      </c>
      <c r="E56" s="37">
        <f t="shared" si="27"/>
        <v>45798</v>
      </c>
      <c r="F56" s="37">
        <f t="shared" si="27"/>
        <v>45799</v>
      </c>
      <c r="G56" s="37">
        <f t="shared" si="27"/>
        <v>45800</v>
      </c>
      <c r="H56" s="37">
        <f t="shared" si="27"/>
        <v>45801</v>
      </c>
      <c r="J56" s="12"/>
      <c r="L56" s="1"/>
      <c r="N56" s="50"/>
    </row>
    <row r="57" spans="2:14" x14ac:dyDescent="0.25">
      <c r="B57" s="37">
        <f t="shared" si="25"/>
        <v>45802</v>
      </c>
      <c r="C57" s="37">
        <f t="shared" ref="C57:H57" si="28">IF(B57="","",IF(MONTH(B57+1)&lt;&gt;MONTH(B57),"",B57+1))</f>
        <v>45803</v>
      </c>
      <c r="D57" s="37">
        <f t="shared" si="28"/>
        <v>45804</v>
      </c>
      <c r="E57" s="37">
        <f t="shared" si="28"/>
        <v>45805</v>
      </c>
      <c r="F57" s="37">
        <f t="shared" si="28"/>
        <v>45806</v>
      </c>
      <c r="G57" s="37">
        <f t="shared" si="28"/>
        <v>45807</v>
      </c>
      <c r="H57" s="37">
        <f t="shared" si="28"/>
        <v>45808</v>
      </c>
      <c r="J57" s="12"/>
      <c r="L57" s="1"/>
      <c r="N57" s="50"/>
    </row>
    <row r="58" spans="2:14" x14ac:dyDescent="0.25">
      <c r="B58" s="37" t="str">
        <f t="shared" si="25"/>
        <v/>
      </c>
      <c r="C58" s="37" t="str">
        <f t="shared" ref="C58:H58" si="29">IF(B58="","",IF(MONTH(B58+1)&lt;&gt;MONTH(B58),"",B58+1))</f>
        <v/>
      </c>
      <c r="D58" s="37" t="str">
        <f t="shared" si="29"/>
        <v/>
      </c>
      <c r="E58" s="37" t="str">
        <f t="shared" si="29"/>
        <v/>
      </c>
      <c r="F58" s="37" t="str">
        <f t="shared" si="29"/>
        <v/>
      </c>
      <c r="G58" s="37" t="str">
        <f t="shared" si="29"/>
        <v/>
      </c>
      <c r="H58" s="37" t="str">
        <f t="shared" si="29"/>
        <v/>
      </c>
      <c r="J58" s="12"/>
      <c r="L58" s="1"/>
      <c r="N58" s="50"/>
    </row>
    <row r="59" spans="2:14" x14ac:dyDescent="0.25">
      <c r="J59" s="12"/>
      <c r="L59" s="1"/>
      <c r="N59" s="50"/>
    </row>
    <row r="60" spans="2:14" x14ac:dyDescent="0.25">
      <c r="J60" s="12"/>
      <c r="L60" s="1"/>
      <c r="N60" s="51" t="s">
        <v>8</v>
      </c>
    </row>
    <row r="61" spans="2:14" s="10" customFormat="1" ht="15.5" x14ac:dyDescent="0.35">
      <c r="B61" s="80">
        <f>DATE($B$3,6,1)</f>
        <v>45809</v>
      </c>
      <c r="C61" s="81"/>
      <c r="D61" s="81"/>
      <c r="E61" s="81"/>
      <c r="F61" s="81"/>
      <c r="G61" s="81"/>
      <c r="H61" s="81"/>
      <c r="I61" s="9"/>
      <c r="J61" s="30" t="str">
        <f>TEXT(B61,"mmmm")</f>
        <v>June</v>
      </c>
      <c r="K61" s="31"/>
      <c r="L61" s="32"/>
      <c r="N61" s="50"/>
    </row>
    <row r="62" spans="2:14" x14ac:dyDescent="0.25">
      <c r="B62" s="38" t="str">
        <f>CHOOSE(1+MOD($F$3+1-2,7),"Su","M","Tu","W","Th","F","Sa")</f>
        <v>Su</v>
      </c>
      <c r="C62" s="39" t="str">
        <f>CHOOSE(1+MOD($F$3+2-2,7),"Su","M","Tu","W","Th","F","Sa")</f>
        <v>M</v>
      </c>
      <c r="D62" s="39" t="str">
        <f>CHOOSE(1+MOD($F$3+3-2,7),"Su","M","Tu","W","Th","F","Sa")</f>
        <v>Tu</v>
      </c>
      <c r="E62" s="39" t="str">
        <f>CHOOSE(1+MOD($F$3+4-2,7),"Su","M","Tu","W","Th","F","Sa")</f>
        <v>W</v>
      </c>
      <c r="F62" s="39" t="str">
        <f>CHOOSE(1+MOD($F$3+5-2,7),"Su","M","Tu","W","Th","F","Sa")</f>
        <v>Th</v>
      </c>
      <c r="G62" s="39" t="str">
        <f>CHOOSE(1+MOD($F$3+6-2,7),"Su","M","Tu","W","Th","F","Sa")</f>
        <v>F</v>
      </c>
      <c r="H62" s="40" t="str">
        <f>CHOOSE(1+MOD($F$3+7-2,7),"Su","M","Tu","W","Th","F","Sa")</f>
        <v>Sa</v>
      </c>
      <c r="I62" s="10"/>
      <c r="J62" s="12"/>
      <c r="L62" s="1"/>
      <c r="N62" s="50"/>
    </row>
    <row r="63" spans="2:14" x14ac:dyDescent="0.25">
      <c r="B63" s="37">
        <f>IF(WEEKDAY(B61,1)=$F$3,B61,"")</f>
        <v>45809</v>
      </c>
      <c r="C63" s="37">
        <f>IF(B63="",IF(WEEKDAY(B61,1)=MOD($F$3,7)+1,B61,""),B63+1)</f>
        <v>45810</v>
      </c>
      <c r="D63" s="37">
        <f>IF(C63="",IF(WEEKDAY(B61,1)=MOD($F$3+1,7)+1,B61,""),C63+1)</f>
        <v>45811</v>
      </c>
      <c r="E63" s="37">
        <f>IF(D63="",IF(WEEKDAY(B61,1)=MOD($F$3+2,7)+1,B61,""),D63+1)</f>
        <v>45812</v>
      </c>
      <c r="F63" s="37">
        <f>IF(E63="",IF(WEEKDAY(B61,1)=MOD($F$3+3,7)+1,B61,""),E63+1)</f>
        <v>45813</v>
      </c>
      <c r="G63" s="37">
        <f>IF(F63="",IF(WEEKDAY(B61,1)=MOD($F$3+4,7)+1,B61,""),F63+1)</f>
        <v>45814</v>
      </c>
      <c r="H63" s="37">
        <f>IF(G63="",IF(WEEKDAY(B61,1)=MOD($F$3+5,7)+1,B61,""),G63+1)</f>
        <v>45815</v>
      </c>
      <c r="J63" s="12"/>
      <c r="L63" s="1"/>
      <c r="N63" s="50"/>
    </row>
    <row r="64" spans="2:14" x14ac:dyDescent="0.25">
      <c r="B64" s="37">
        <f>IF(H63="","",IF(MONTH(H63+1)&lt;&gt;MONTH(H63),"",H63+1))</f>
        <v>45816</v>
      </c>
      <c r="C64" s="37">
        <f>IF(B64="","",IF(MONTH(B64+1)&lt;&gt;MONTH(B64),"",B64+1))</f>
        <v>45817</v>
      </c>
      <c r="D64" s="37">
        <f t="shared" ref="D64:H64" si="30">IF(C64="","",IF(MONTH(C64+1)&lt;&gt;MONTH(C64),"",C64+1))</f>
        <v>45818</v>
      </c>
      <c r="E64" s="37">
        <f t="shared" si="30"/>
        <v>45819</v>
      </c>
      <c r="F64" s="37">
        <f t="shared" si="30"/>
        <v>45820</v>
      </c>
      <c r="G64" s="37">
        <f t="shared" si="30"/>
        <v>45821</v>
      </c>
      <c r="H64" s="37">
        <f t="shared" si="30"/>
        <v>45822</v>
      </c>
      <c r="J64" s="12"/>
      <c r="L64" s="1"/>
      <c r="N64" s="50"/>
    </row>
    <row r="65" spans="2:14" x14ac:dyDescent="0.25">
      <c r="B65" s="37">
        <f t="shared" ref="B65:B68" si="31">IF(H64="","",IF(MONTH(H64+1)&lt;&gt;MONTH(H64),"",H64+1))</f>
        <v>45823</v>
      </c>
      <c r="C65" s="37">
        <f t="shared" ref="C65:H65" si="32">IF(B65="","",IF(MONTH(B65+1)&lt;&gt;MONTH(B65),"",B65+1))</f>
        <v>45824</v>
      </c>
      <c r="D65" s="37">
        <f t="shared" si="32"/>
        <v>45825</v>
      </c>
      <c r="E65" s="37">
        <f t="shared" si="32"/>
        <v>45826</v>
      </c>
      <c r="F65" s="37">
        <f t="shared" si="32"/>
        <v>45827</v>
      </c>
      <c r="G65" s="37">
        <f t="shared" si="32"/>
        <v>45828</v>
      </c>
      <c r="H65" s="37">
        <f t="shared" si="32"/>
        <v>45829</v>
      </c>
      <c r="J65" s="12"/>
      <c r="L65" s="1"/>
      <c r="N65" s="50"/>
    </row>
    <row r="66" spans="2:14" x14ac:dyDescent="0.25">
      <c r="B66" s="37">
        <f t="shared" si="31"/>
        <v>45830</v>
      </c>
      <c r="C66" s="37">
        <f t="shared" ref="C66:H66" si="33">IF(B66="","",IF(MONTH(B66+1)&lt;&gt;MONTH(B66),"",B66+1))</f>
        <v>45831</v>
      </c>
      <c r="D66" s="37">
        <f t="shared" si="33"/>
        <v>45832</v>
      </c>
      <c r="E66" s="37">
        <f t="shared" si="33"/>
        <v>45833</v>
      </c>
      <c r="F66" s="37">
        <f t="shared" si="33"/>
        <v>45834</v>
      </c>
      <c r="G66" s="37">
        <f t="shared" si="33"/>
        <v>45835</v>
      </c>
      <c r="H66" s="37">
        <f t="shared" si="33"/>
        <v>45836</v>
      </c>
      <c r="J66" s="12"/>
      <c r="L66" s="1"/>
      <c r="N66" s="50"/>
    </row>
    <row r="67" spans="2:14" x14ac:dyDescent="0.25">
      <c r="B67" s="37">
        <f t="shared" si="31"/>
        <v>45837</v>
      </c>
      <c r="C67" s="37">
        <f t="shared" ref="C67:H67" si="34">IF(B67="","",IF(MONTH(B67+1)&lt;&gt;MONTH(B67),"",B67+1))</f>
        <v>45838</v>
      </c>
      <c r="D67" s="37" t="str">
        <f t="shared" si="34"/>
        <v/>
      </c>
      <c r="E67" s="37" t="str">
        <f t="shared" si="34"/>
        <v/>
      </c>
      <c r="F67" s="37" t="str">
        <f t="shared" si="34"/>
        <v/>
      </c>
      <c r="G67" s="37" t="str">
        <f t="shared" si="34"/>
        <v/>
      </c>
      <c r="H67" s="37" t="str">
        <f t="shared" si="34"/>
        <v/>
      </c>
      <c r="J67" s="12"/>
      <c r="L67" s="1"/>
      <c r="N67" s="50"/>
    </row>
    <row r="68" spans="2:14" x14ac:dyDescent="0.25">
      <c r="B68" s="37" t="str">
        <f t="shared" si="31"/>
        <v/>
      </c>
      <c r="C68" s="37" t="str">
        <f t="shared" ref="C68:H68" si="35">IF(B68="","",IF(MONTH(B68+1)&lt;&gt;MONTH(B68),"",B68+1))</f>
        <v/>
      </c>
      <c r="D68" s="37" t="str">
        <f t="shared" si="35"/>
        <v/>
      </c>
      <c r="E68" s="37" t="str">
        <f t="shared" si="35"/>
        <v/>
      </c>
      <c r="F68" s="37" t="str">
        <f t="shared" si="35"/>
        <v/>
      </c>
      <c r="G68" s="37" t="str">
        <f t="shared" si="35"/>
        <v/>
      </c>
      <c r="H68" s="37" t="str">
        <f t="shared" si="35"/>
        <v/>
      </c>
      <c r="J68" s="12"/>
      <c r="L68" s="1"/>
      <c r="N68" s="50"/>
    </row>
    <row r="69" spans="2:14" x14ac:dyDescent="0.25">
      <c r="J69" s="12"/>
      <c r="L69" s="1"/>
      <c r="N69" s="50"/>
    </row>
    <row r="70" spans="2:14" x14ac:dyDescent="0.25">
      <c r="J70" s="12"/>
      <c r="L70" s="1"/>
      <c r="N70" s="51" t="s">
        <v>8</v>
      </c>
    </row>
    <row r="71" spans="2:14" s="10" customFormat="1" ht="15.5" x14ac:dyDescent="0.35">
      <c r="B71" s="80">
        <f>DATE($B$3,7,1)</f>
        <v>45839</v>
      </c>
      <c r="C71" s="81"/>
      <c r="D71" s="81"/>
      <c r="E71" s="81"/>
      <c r="F71" s="81"/>
      <c r="G71" s="81"/>
      <c r="H71" s="81"/>
      <c r="I71" s="9"/>
      <c r="J71" s="30" t="str">
        <f>TEXT(B71,"mmmm")</f>
        <v>July</v>
      </c>
      <c r="K71" s="31"/>
      <c r="L71" s="32"/>
      <c r="N71" s="50"/>
    </row>
    <row r="72" spans="2:14" x14ac:dyDescent="0.25">
      <c r="B72" s="38" t="str">
        <f>CHOOSE(1+MOD($F$3+1-2,7),"Su","M","Tu","W","Th","F","Sa")</f>
        <v>Su</v>
      </c>
      <c r="C72" s="39" t="str">
        <f>CHOOSE(1+MOD($F$3+2-2,7),"Su","M","Tu","W","Th","F","Sa")</f>
        <v>M</v>
      </c>
      <c r="D72" s="39" t="str">
        <f>CHOOSE(1+MOD($F$3+3-2,7),"Su","M","Tu","W","Th","F","Sa")</f>
        <v>Tu</v>
      </c>
      <c r="E72" s="39" t="str">
        <f>CHOOSE(1+MOD($F$3+4-2,7),"Su","M","Tu","W","Th","F","Sa")</f>
        <v>W</v>
      </c>
      <c r="F72" s="39" t="str">
        <f>CHOOSE(1+MOD($F$3+5-2,7),"Su","M","Tu","W","Th","F","Sa")</f>
        <v>Th</v>
      </c>
      <c r="G72" s="39" t="str">
        <f>CHOOSE(1+MOD($F$3+6-2,7),"Su","M","Tu","W","Th","F","Sa")</f>
        <v>F</v>
      </c>
      <c r="H72" s="40" t="str">
        <f>CHOOSE(1+MOD($F$3+7-2,7),"Su","M","Tu","W","Th","F","Sa")</f>
        <v>Sa</v>
      </c>
      <c r="I72" s="10"/>
      <c r="J72" s="12">
        <f>(DATE(YEAR($B$71),7,30)+(1-1)*7)+IF(4&lt;WEEKDAY(DATE(YEAR($B$71),7,30)),4+7-WEEKDAY(DATE(YEAR($B$71),7,30)),4-WEEKDAY(DATE(YEAR($B$71),7,30)))</f>
        <v>45868</v>
      </c>
      <c r="K72" s="2" t="s">
        <v>38</v>
      </c>
      <c r="L72" s="1" t="s">
        <v>18</v>
      </c>
      <c r="N72" s="50"/>
    </row>
    <row r="73" spans="2:14" x14ac:dyDescent="0.25">
      <c r="B73" s="37" t="str">
        <f>IF(WEEKDAY(B71,1)=$F$3,B71,"")</f>
        <v/>
      </c>
      <c r="C73" s="37" t="str">
        <f>IF(B73="",IF(WEEKDAY(B71,1)=MOD($F$3,7)+1,B71,""),B73+1)</f>
        <v/>
      </c>
      <c r="D73" s="37">
        <f>IF(C73="",IF(WEEKDAY(B71,1)=MOD($F$3+1,7)+1,B71,""),C73+1)</f>
        <v>45839</v>
      </c>
      <c r="E73" s="37">
        <f>IF(D73="",IF(WEEKDAY(B71,1)=MOD($F$3+2,7)+1,B71,""),D73+1)</f>
        <v>45840</v>
      </c>
      <c r="F73" s="37">
        <f>IF(E73="",IF(WEEKDAY(B71,1)=MOD($F$3+3,7)+1,B71,""),E73+1)</f>
        <v>45841</v>
      </c>
      <c r="G73" s="37">
        <f>IF(F73="",IF(WEEKDAY(B71,1)=MOD($F$3+4,7)+1,B71,""),F73+1)</f>
        <v>45842</v>
      </c>
      <c r="H73" s="37">
        <f>IF(G73="",IF(WEEKDAY(B71,1)=MOD($F$3+5,7)+1,B71,""),G73+1)</f>
        <v>45843</v>
      </c>
      <c r="J73" s="12">
        <f>(DATE(YEAR($B$71),7,31)+(1-1)*7)+IF(5&lt;WEEKDAY(DATE(YEAR($B$71),7,31)),5+7-WEEKDAY(DATE(YEAR($B$71),7,31)),5-WEEKDAY(DATE(YEAR($B$71),7,31)))</f>
        <v>45869</v>
      </c>
      <c r="K73" s="2" t="s">
        <v>39</v>
      </c>
      <c r="L73" s="1" t="s">
        <v>18</v>
      </c>
      <c r="N73" s="50"/>
    </row>
    <row r="74" spans="2:14" x14ac:dyDescent="0.25">
      <c r="B74" s="37">
        <f>IF(H73="","",IF(MONTH(H73+1)&lt;&gt;MONTH(H73),"",H73+1))</f>
        <v>45844</v>
      </c>
      <c r="C74" s="37">
        <f>IF(B74="","",IF(MONTH(B74+1)&lt;&gt;MONTH(B74),"",B74+1))</f>
        <v>45845</v>
      </c>
      <c r="D74" s="37">
        <f t="shared" ref="D74:H74" si="36">IF(C74="","",IF(MONTH(C74+1)&lt;&gt;MONTH(C74),"",C74+1))</f>
        <v>45846</v>
      </c>
      <c r="E74" s="37">
        <f t="shared" si="36"/>
        <v>45847</v>
      </c>
      <c r="F74" s="37">
        <f t="shared" si="36"/>
        <v>45848</v>
      </c>
      <c r="G74" s="37">
        <f t="shared" si="36"/>
        <v>45849</v>
      </c>
      <c r="H74" s="37">
        <f t="shared" si="36"/>
        <v>45850</v>
      </c>
      <c r="J74" s="12"/>
      <c r="L74" s="1"/>
      <c r="N74" s="50"/>
    </row>
    <row r="75" spans="2:14" x14ac:dyDescent="0.25">
      <c r="B75" s="37">
        <f t="shared" ref="B75:B78" si="37">IF(H74="","",IF(MONTH(H74+1)&lt;&gt;MONTH(H74),"",H74+1))</f>
        <v>45851</v>
      </c>
      <c r="C75" s="37">
        <f t="shared" ref="C75:H75" si="38">IF(B75="","",IF(MONTH(B75+1)&lt;&gt;MONTH(B75),"",B75+1))</f>
        <v>45852</v>
      </c>
      <c r="D75" s="37">
        <f t="shared" si="38"/>
        <v>45853</v>
      </c>
      <c r="E75" s="37">
        <f t="shared" si="38"/>
        <v>45854</v>
      </c>
      <c r="F75" s="37">
        <f t="shared" si="38"/>
        <v>45855</v>
      </c>
      <c r="G75" s="37">
        <f t="shared" si="38"/>
        <v>45856</v>
      </c>
      <c r="H75" s="37">
        <f t="shared" si="38"/>
        <v>45857</v>
      </c>
      <c r="J75" s="12"/>
      <c r="L75" s="1"/>
      <c r="N75" s="50"/>
    </row>
    <row r="76" spans="2:14" x14ac:dyDescent="0.25">
      <c r="B76" s="37">
        <f t="shared" si="37"/>
        <v>45858</v>
      </c>
      <c r="C76" s="37">
        <f t="shared" ref="C76:H76" si="39">IF(B76="","",IF(MONTH(B76+1)&lt;&gt;MONTH(B76),"",B76+1))</f>
        <v>45859</v>
      </c>
      <c r="D76" s="37">
        <f t="shared" si="39"/>
        <v>45860</v>
      </c>
      <c r="E76" s="37">
        <f t="shared" si="39"/>
        <v>45861</v>
      </c>
      <c r="F76" s="37">
        <f t="shared" si="39"/>
        <v>45862</v>
      </c>
      <c r="G76" s="37">
        <f t="shared" si="39"/>
        <v>45863</v>
      </c>
      <c r="H76" s="37">
        <f t="shared" si="39"/>
        <v>45864</v>
      </c>
      <c r="J76" s="12"/>
      <c r="L76" s="1"/>
      <c r="N76" s="50"/>
    </row>
    <row r="77" spans="2:14" x14ac:dyDescent="0.25">
      <c r="B77" s="37">
        <f t="shared" si="37"/>
        <v>45865</v>
      </c>
      <c r="C77" s="37">
        <f t="shared" ref="C77:H77" si="40">IF(B77="","",IF(MONTH(B77+1)&lt;&gt;MONTH(B77),"",B77+1))</f>
        <v>45866</v>
      </c>
      <c r="D77" s="37">
        <f t="shared" si="40"/>
        <v>45867</v>
      </c>
      <c r="E77" s="37">
        <f t="shared" si="40"/>
        <v>45868</v>
      </c>
      <c r="F77" s="37">
        <f t="shared" si="40"/>
        <v>45869</v>
      </c>
      <c r="G77" s="37" t="str">
        <f t="shared" si="40"/>
        <v/>
      </c>
      <c r="H77" s="37" t="str">
        <f t="shared" si="40"/>
        <v/>
      </c>
      <c r="J77" s="12"/>
      <c r="L77" s="1"/>
      <c r="N77" s="50"/>
    </row>
    <row r="78" spans="2:14" x14ac:dyDescent="0.25">
      <c r="B78" s="37" t="str">
        <f t="shared" si="37"/>
        <v/>
      </c>
      <c r="C78" s="37" t="str">
        <f t="shared" ref="C78:H78" si="41">IF(B78="","",IF(MONTH(B78+1)&lt;&gt;MONTH(B78),"",B78+1))</f>
        <v/>
      </c>
      <c r="D78" s="37" t="str">
        <f t="shared" si="41"/>
        <v/>
      </c>
      <c r="E78" s="37" t="str">
        <f t="shared" si="41"/>
        <v/>
      </c>
      <c r="F78" s="37" t="str">
        <f t="shared" si="41"/>
        <v/>
      </c>
      <c r="G78" s="37" t="str">
        <f t="shared" si="41"/>
        <v/>
      </c>
      <c r="H78" s="37" t="str">
        <f t="shared" si="41"/>
        <v/>
      </c>
      <c r="J78" s="12"/>
      <c r="L78" s="1"/>
      <c r="N78" s="50"/>
    </row>
    <row r="79" spans="2:14" x14ac:dyDescent="0.25">
      <c r="J79" s="12"/>
      <c r="L79" s="1"/>
      <c r="N79" s="50"/>
    </row>
    <row r="80" spans="2:14" x14ac:dyDescent="0.25">
      <c r="J80" s="12"/>
      <c r="L80" s="1"/>
      <c r="N80" s="51" t="s">
        <v>8</v>
      </c>
    </row>
    <row r="81" spans="2:14" s="10" customFormat="1" ht="15.5" x14ac:dyDescent="0.35">
      <c r="B81" s="80">
        <f>DATE($B$3,8,1)</f>
        <v>45870</v>
      </c>
      <c r="C81" s="81"/>
      <c r="D81" s="81"/>
      <c r="E81" s="81"/>
      <c r="F81" s="81"/>
      <c r="G81" s="81"/>
      <c r="H81" s="81"/>
      <c r="I81" s="9"/>
      <c r="J81" s="30" t="str">
        <f>TEXT(B81,"mmmm")</f>
        <v>August</v>
      </c>
      <c r="K81" s="31"/>
      <c r="L81" s="32"/>
      <c r="N81" s="50"/>
    </row>
    <row r="82" spans="2:14" s="10" customFormat="1" x14ac:dyDescent="0.25">
      <c r="B82" s="38" t="str">
        <f>CHOOSE(1+MOD($F$3+1-2,7),"Su","M","Tu","W","Th","F","Sa")</f>
        <v>Su</v>
      </c>
      <c r="C82" s="39" t="str">
        <f>CHOOSE(1+MOD($F$3+2-2,7),"Su","M","Tu","W","Th","F","Sa")</f>
        <v>M</v>
      </c>
      <c r="D82" s="39" t="str">
        <f>CHOOSE(1+MOD($F$3+3-2,7),"Su","M","Tu","W","Th","F","Sa")</f>
        <v>Tu</v>
      </c>
      <c r="E82" s="39" t="str">
        <f>CHOOSE(1+MOD($F$3+4-2,7),"Su","M","Tu","W","Th","F","Sa")</f>
        <v>W</v>
      </c>
      <c r="F82" s="39" t="str">
        <f>CHOOSE(1+MOD($F$3+5-2,7),"Su","M","Tu","W","Th","F","Sa")</f>
        <v>Th</v>
      </c>
      <c r="G82" s="39" t="str">
        <f>CHOOSE(1+MOD($F$3+6-2,7),"Su","M","Tu","W","Th","F","Sa")</f>
        <v>F</v>
      </c>
      <c r="H82" s="40" t="str">
        <f>CHOOSE(1+MOD($F$3+7-2,7),"Su","M","Tu","W","Th","F","Sa")</f>
        <v>Sa</v>
      </c>
      <c r="J82" s="12">
        <f>(DATE(YEAR($B$81),8,11)+(1-1)*7)+IF(2&lt;WEEKDAY(DATE(YEAR($B$81),8,11)),2+7-WEEKDAY(DATE(YEAR($B$81),8,11)),2-WEEKDAY(DATE(YEAR($B$81),8,11)))</f>
        <v>45880</v>
      </c>
      <c r="K82" s="2" t="s">
        <v>32</v>
      </c>
      <c r="L82" s="1" t="s">
        <v>3</v>
      </c>
      <c r="N82" s="50"/>
    </row>
    <row r="83" spans="2:14" x14ac:dyDescent="0.25">
      <c r="B83" s="37" t="str">
        <f>IF(WEEKDAY(B81,1)=$F$3,B81,"")</f>
        <v/>
      </c>
      <c r="C83" s="37" t="str">
        <f>IF(B83="",IF(WEEKDAY(B81,1)=MOD($F$3,7)+1,B81,""),B83+1)</f>
        <v/>
      </c>
      <c r="D83" s="37" t="str">
        <f>IF(C83="",IF(WEEKDAY(B81,1)=MOD($F$3+1,7)+1,B81,""),C83+1)</f>
        <v/>
      </c>
      <c r="E83" s="37" t="str">
        <f>IF(D83="",IF(WEEKDAY(B81,1)=MOD($F$3+2,7)+1,B81,""),D83+1)</f>
        <v/>
      </c>
      <c r="F83" s="37" t="str">
        <f>IF(E83="",IF(WEEKDAY(B81,1)=MOD($F$3+3,7)+1,B81,""),E83+1)</f>
        <v/>
      </c>
      <c r="G83" s="37">
        <f>IF(F83="",IF(WEEKDAY(B81,1)=MOD($F$3+4,7)+1,B81,""),F83+1)</f>
        <v>45870</v>
      </c>
      <c r="H83" s="37">
        <f>IF(G83="",IF(WEEKDAY(B81,1)=MOD($F$3+5,7)+1,B81,""),G83+1)</f>
        <v>45871</v>
      </c>
      <c r="J83" s="12">
        <f>(DATE(YEAR($B$81),8,11)+(1-1)*7)+IF(2&lt;WEEKDAY(DATE(YEAR($B$81),8,11)),2+7-WEEKDAY(DATE(YEAR($B$81),8,11)),2-WEEKDAY(DATE(YEAR($B$81),8,11)))</f>
        <v>45880</v>
      </c>
      <c r="K83" s="2" t="s">
        <v>41</v>
      </c>
      <c r="L83" s="1" t="s">
        <v>4</v>
      </c>
      <c r="N83" s="50"/>
    </row>
    <row r="84" spans="2:14" x14ac:dyDescent="0.25">
      <c r="B84" s="37">
        <f>IF(H83="","",IF(MONTH(H83+1)&lt;&gt;MONTH(H83),"",H83+1))</f>
        <v>45872</v>
      </c>
      <c r="C84" s="37">
        <f>IF(B84="","",IF(MONTH(B84+1)&lt;&gt;MONTH(B84),"",B84+1))</f>
        <v>45873</v>
      </c>
      <c r="D84" s="37">
        <f t="shared" ref="D84:H84" si="42">IF(C84="","",IF(MONTH(C84+1)&lt;&gt;MONTH(C84),"",C84+1))</f>
        <v>45874</v>
      </c>
      <c r="E84" s="37">
        <f t="shared" si="42"/>
        <v>45875</v>
      </c>
      <c r="F84" s="37">
        <f t="shared" si="42"/>
        <v>45876</v>
      </c>
      <c r="G84" s="37">
        <f t="shared" si="42"/>
        <v>45877</v>
      </c>
      <c r="H84" s="37">
        <f t="shared" si="42"/>
        <v>45878</v>
      </c>
      <c r="J84" s="12">
        <f>(DATE(YEAR($B$81),8,18)+(1-1)*7)+IF(2&lt;WEEKDAY(DATE(YEAR($B$81),8,18)),2+7-WEEKDAY(DATE(YEAR($B$81),8,18)),2-WEEKDAY(DATE(YEAR($B$81),8,18)))</f>
        <v>45887</v>
      </c>
      <c r="K84" s="2" t="s">
        <v>33</v>
      </c>
      <c r="L84" s="1" t="s">
        <v>3</v>
      </c>
      <c r="N84" s="50"/>
    </row>
    <row r="85" spans="2:14" x14ac:dyDescent="0.25">
      <c r="B85" s="37">
        <f t="shared" ref="B85:B88" si="43">IF(H84="","",IF(MONTH(H84+1)&lt;&gt;MONTH(H84),"",H84+1))</f>
        <v>45879</v>
      </c>
      <c r="C85" s="37">
        <f t="shared" ref="C85:H85" si="44">IF(B85="","",IF(MONTH(B85+1)&lt;&gt;MONTH(B85),"",B85+1))</f>
        <v>45880</v>
      </c>
      <c r="D85" s="37">
        <f t="shared" si="44"/>
        <v>45881</v>
      </c>
      <c r="E85" s="37">
        <f t="shared" si="44"/>
        <v>45882</v>
      </c>
      <c r="F85" s="37">
        <f t="shared" si="44"/>
        <v>45883</v>
      </c>
      <c r="G85" s="37">
        <f t="shared" si="44"/>
        <v>45884</v>
      </c>
      <c r="H85" s="37">
        <f t="shared" si="44"/>
        <v>45885</v>
      </c>
      <c r="J85" s="12">
        <f>(DATE(YEAR($B$81),8,20)+(1-1)*7)+IF(4&lt;WEEKDAY(DATE(YEAR($B$81),8,20)),4+7-WEEKDAY(DATE(YEAR($B$81),8,20)),4-WEEKDAY(DATE(YEAR($B$81),8,20)))</f>
        <v>45889</v>
      </c>
      <c r="K85" s="2" t="s">
        <v>34</v>
      </c>
      <c r="L85" s="1" t="s">
        <v>3</v>
      </c>
      <c r="N85" s="50"/>
    </row>
    <row r="86" spans="2:14" x14ac:dyDescent="0.25">
      <c r="B86" s="37">
        <f t="shared" si="43"/>
        <v>45886</v>
      </c>
      <c r="C86" s="37">
        <f t="shared" ref="C86:H86" si="45">IF(B86="","",IF(MONTH(B86+1)&lt;&gt;MONTH(B86),"",B86+1))</f>
        <v>45887</v>
      </c>
      <c r="D86" s="37">
        <f t="shared" si="45"/>
        <v>45888</v>
      </c>
      <c r="E86" s="37">
        <f t="shared" si="45"/>
        <v>45889</v>
      </c>
      <c r="F86" s="37">
        <f t="shared" si="45"/>
        <v>45890</v>
      </c>
      <c r="G86" s="37">
        <f t="shared" si="45"/>
        <v>45891</v>
      </c>
      <c r="H86" s="37">
        <f t="shared" si="45"/>
        <v>45892</v>
      </c>
      <c r="J86" s="12"/>
      <c r="L86" s="1" t="s">
        <v>2</v>
      </c>
      <c r="N86" s="50"/>
    </row>
    <row r="87" spans="2:14" x14ac:dyDescent="0.25">
      <c r="B87" s="37">
        <f t="shared" si="43"/>
        <v>45893</v>
      </c>
      <c r="C87" s="37">
        <f t="shared" ref="C87:H87" si="46">IF(B87="","",IF(MONTH(B87+1)&lt;&gt;MONTH(B87),"",B87+1))</f>
        <v>45894</v>
      </c>
      <c r="D87" s="37">
        <f t="shared" si="46"/>
        <v>45895</v>
      </c>
      <c r="E87" s="37">
        <f t="shared" si="46"/>
        <v>45896</v>
      </c>
      <c r="F87" s="37">
        <f t="shared" si="46"/>
        <v>45897</v>
      </c>
      <c r="G87" s="37">
        <f t="shared" si="46"/>
        <v>45898</v>
      </c>
      <c r="H87" s="37">
        <f t="shared" si="46"/>
        <v>45899</v>
      </c>
      <c r="J87" s="12"/>
      <c r="L87" s="1" t="s">
        <v>2</v>
      </c>
      <c r="N87" s="50"/>
    </row>
    <row r="88" spans="2:14" x14ac:dyDescent="0.25">
      <c r="B88" s="37">
        <f t="shared" si="43"/>
        <v>45900</v>
      </c>
      <c r="C88" s="37" t="str">
        <f t="shared" ref="C88:H88" si="47">IF(B88="","",IF(MONTH(B88+1)&lt;&gt;MONTH(B88),"",B88+1))</f>
        <v/>
      </c>
      <c r="D88" s="37" t="str">
        <f t="shared" si="47"/>
        <v/>
      </c>
      <c r="E88" s="37" t="str">
        <f t="shared" si="47"/>
        <v/>
      </c>
      <c r="F88" s="37" t="str">
        <f t="shared" si="47"/>
        <v/>
      </c>
      <c r="G88" s="37" t="str">
        <f t="shared" si="47"/>
        <v/>
      </c>
      <c r="H88" s="37" t="str">
        <f t="shared" si="47"/>
        <v/>
      </c>
      <c r="J88" s="12"/>
      <c r="L88" s="1" t="s">
        <v>2</v>
      </c>
      <c r="N88" s="50"/>
    </row>
    <row r="89" spans="2:14" x14ac:dyDescent="0.25">
      <c r="J89" s="12"/>
      <c r="L89" s="1"/>
      <c r="N89" s="50"/>
    </row>
    <row r="90" spans="2:14" x14ac:dyDescent="0.25">
      <c r="J90" s="12"/>
      <c r="L90" s="1"/>
      <c r="N90" s="51" t="s">
        <v>8</v>
      </c>
    </row>
    <row r="91" spans="2:14" s="10" customFormat="1" ht="15.5" x14ac:dyDescent="0.35">
      <c r="B91" s="80">
        <f>DATE($B$3,9,1)</f>
        <v>45901</v>
      </c>
      <c r="C91" s="82"/>
      <c r="D91" s="82"/>
      <c r="E91" s="82"/>
      <c r="F91" s="82"/>
      <c r="G91" s="82"/>
      <c r="H91" s="82"/>
      <c r="I91" s="6"/>
      <c r="J91" s="30" t="str">
        <f>TEXT(B91,"mmmm")</f>
        <v>September</v>
      </c>
      <c r="K91" s="31"/>
      <c r="L91" s="32"/>
      <c r="N91" s="50"/>
    </row>
    <row r="92" spans="2:14" s="1" customFormat="1" x14ac:dyDescent="0.25">
      <c r="B92" s="38" t="str">
        <f>CHOOSE(1+MOD($F$3+1-2,7),"Su","M","Tu","W","Th","F","Sa")</f>
        <v>Su</v>
      </c>
      <c r="C92" s="39" t="str">
        <f>CHOOSE(1+MOD($F$3+2-2,7),"Su","M","Tu","W","Th","F","Sa")</f>
        <v>M</v>
      </c>
      <c r="D92" s="39" t="str">
        <f>CHOOSE(1+MOD($F$3+3-2,7),"Su","M","Tu","W","Th","F","Sa")</f>
        <v>Tu</v>
      </c>
      <c r="E92" s="39" t="str">
        <f>CHOOSE(1+MOD($F$3+4-2,7),"Su","M","Tu","W","Th","F","Sa")</f>
        <v>W</v>
      </c>
      <c r="F92" s="39" t="str">
        <f>CHOOSE(1+MOD($F$3+5-2,7),"Su","M","Tu","W","Th","F","Sa")</f>
        <v>Th</v>
      </c>
      <c r="G92" s="39" t="str">
        <f>CHOOSE(1+MOD($F$3+6-2,7),"Su","M","Tu","W","Th","F","Sa")</f>
        <v>F</v>
      </c>
      <c r="H92" s="40" t="str">
        <f>CHOOSE(1+MOD($F$3+7-2,7),"Su","M","Tu","W","Th","F","Sa")</f>
        <v>Sa</v>
      </c>
      <c r="J92" s="12">
        <f>(DATE(YEAR($B$91),9,1)+(1-1)*7)+IF(2&lt;WEEKDAY(DATE(YEAR($B$91),9,1)),2+7-WEEKDAY(DATE(YEAR($B$91),9,1)),2-WEEKDAY(DATE(YEAR($B$91),9,1)))</f>
        <v>45901</v>
      </c>
      <c r="K92" s="2" t="s">
        <v>35</v>
      </c>
      <c r="L92" s="1" t="s">
        <v>3</v>
      </c>
      <c r="N92" s="52"/>
    </row>
    <row r="93" spans="2:14" x14ac:dyDescent="0.25">
      <c r="B93" s="37" t="str">
        <f>IF(WEEKDAY(B91,1)=$F$3,B91,"")</f>
        <v/>
      </c>
      <c r="C93" s="37">
        <f>IF(B93="",IF(WEEKDAY(B91,1)=MOD($F$3,7)+1,B91,""),B93+1)</f>
        <v>45901</v>
      </c>
      <c r="D93" s="37">
        <f>IF(C93="",IF(WEEKDAY(B91,1)=MOD($F$3+1,7)+1,B91,""),C93+1)</f>
        <v>45902</v>
      </c>
      <c r="E93" s="37">
        <f>IF(D93="",IF(WEEKDAY(B91,1)=MOD($F$3+2,7)+1,B91,""),D93+1)</f>
        <v>45903</v>
      </c>
      <c r="F93" s="37">
        <f>IF(E93="",IF(WEEKDAY(B91,1)=MOD($F$3+3,7)+1,B91,""),E93+1)</f>
        <v>45904</v>
      </c>
      <c r="G93" s="37">
        <f>IF(F93="",IF(WEEKDAY(B91,1)=MOD($F$3+4,7)+1,B91,""),F93+1)</f>
        <v>45905</v>
      </c>
      <c r="H93" s="37">
        <f>IF(G93="",IF(WEEKDAY(B91,1)=MOD($F$3+5,7)+1,B91,""),G93+1)</f>
        <v>45906</v>
      </c>
      <c r="J93" s="12">
        <f>(DATE(YEAR($B$91),9,8)+(1-1)*7)+IF(2&lt;WEEKDAY(DATE(YEAR($B$91),9,8)),2+7-WEEKDAY(DATE(YEAR($B$91),9,8)),2-WEEKDAY(DATE(YEAR($B$91),9,8)))</f>
        <v>45908</v>
      </c>
      <c r="K93" s="2" t="s">
        <v>36</v>
      </c>
      <c r="L93" s="1" t="s">
        <v>3</v>
      </c>
      <c r="N93" s="50"/>
    </row>
    <row r="94" spans="2:14" x14ac:dyDescent="0.25">
      <c r="B94" s="37">
        <f>IF(H93="","",IF(MONTH(H93+1)&lt;&gt;MONTH(H93),"",H93+1))</f>
        <v>45907</v>
      </c>
      <c r="C94" s="37">
        <f>IF(B94="","",IF(MONTH(B94+1)&lt;&gt;MONTH(B94),"",B94+1))</f>
        <v>45908</v>
      </c>
      <c r="D94" s="37">
        <f t="shared" ref="D94:H94" si="48">IF(C94="","",IF(MONTH(C94+1)&lt;&gt;MONTH(C94),"",C94+1))</f>
        <v>45909</v>
      </c>
      <c r="E94" s="37">
        <f t="shared" si="48"/>
        <v>45910</v>
      </c>
      <c r="F94" s="37">
        <f t="shared" si="48"/>
        <v>45911</v>
      </c>
      <c r="G94" s="37">
        <f t="shared" si="48"/>
        <v>45912</v>
      </c>
      <c r="H94" s="37">
        <f t="shared" si="48"/>
        <v>45913</v>
      </c>
      <c r="J94" s="12">
        <f>(DATE(YEAR($B$91),9,16)+(1-1)*7)+IF(3&lt;WEEKDAY(DATE(YEAR($B$91),9,16)),3+7-WEEKDAY(DATE(YEAR($B$91),9,16)),3-WEEKDAY(DATE(YEAR($B$91),9,16)))</f>
        <v>45916</v>
      </c>
      <c r="K94" s="2" t="s">
        <v>40</v>
      </c>
      <c r="L94" s="1" t="s">
        <v>3</v>
      </c>
      <c r="N94" s="50"/>
    </row>
    <row r="95" spans="2:14" x14ac:dyDescent="0.25">
      <c r="B95" s="37">
        <f t="shared" ref="B95:B98" si="49">IF(H94="","",IF(MONTH(H94+1)&lt;&gt;MONTH(H94),"",H94+1))</f>
        <v>45914</v>
      </c>
      <c r="C95" s="37">
        <f t="shared" ref="C95:H95" si="50">IF(B95="","",IF(MONTH(B95+1)&lt;&gt;MONTH(B95),"",B95+1))</f>
        <v>45915</v>
      </c>
      <c r="D95" s="37">
        <f t="shared" si="50"/>
        <v>45916</v>
      </c>
      <c r="E95" s="37">
        <f t="shared" si="50"/>
        <v>45917</v>
      </c>
      <c r="F95" s="37">
        <f t="shared" si="50"/>
        <v>45918</v>
      </c>
      <c r="G95" s="37">
        <f t="shared" si="50"/>
        <v>45919</v>
      </c>
      <c r="H95" s="37">
        <f t="shared" si="50"/>
        <v>45920</v>
      </c>
      <c r="J95" s="12">
        <f>(DATE(YEAR($B$91),9,25)+(1-1)*7)+IF(5&lt;WEEKDAY(DATE(YEAR($B$91),9,25)),5+7-WEEKDAY(DATE(YEAR($B$91),9,25)),5-WEEKDAY(DATE(YEAR($B$91),9,25)))</f>
        <v>45925</v>
      </c>
      <c r="K95" s="2" t="s">
        <v>37</v>
      </c>
      <c r="L95" s="1" t="s">
        <v>3</v>
      </c>
      <c r="N95" s="50"/>
    </row>
    <row r="96" spans="2:14" x14ac:dyDescent="0.25">
      <c r="B96" s="37">
        <f t="shared" si="49"/>
        <v>45921</v>
      </c>
      <c r="C96" s="37">
        <f t="shared" ref="C96:H96" si="51">IF(B96="","",IF(MONTH(B96+1)&lt;&gt;MONTH(B96),"",B96+1))</f>
        <v>45922</v>
      </c>
      <c r="D96" s="37">
        <f t="shared" si="51"/>
        <v>45923</v>
      </c>
      <c r="E96" s="37">
        <f t="shared" si="51"/>
        <v>45924</v>
      </c>
      <c r="F96" s="37">
        <f t="shared" si="51"/>
        <v>45925</v>
      </c>
      <c r="G96" s="37">
        <f t="shared" si="51"/>
        <v>45926</v>
      </c>
      <c r="H96" s="37">
        <f t="shared" si="51"/>
        <v>45927</v>
      </c>
      <c r="J96" s="12"/>
      <c r="L96" s="1"/>
      <c r="N96" s="50"/>
    </row>
    <row r="97" spans="2:14" x14ac:dyDescent="0.25">
      <c r="B97" s="37">
        <f t="shared" si="49"/>
        <v>45928</v>
      </c>
      <c r="C97" s="37">
        <f t="shared" ref="C97:H97" si="52">IF(B97="","",IF(MONTH(B97+1)&lt;&gt;MONTH(B97),"",B97+1))</f>
        <v>45929</v>
      </c>
      <c r="D97" s="37">
        <f t="shared" si="52"/>
        <v>45930</v>
      </c>
      <c r="E97" s="37" t="str">
        <f t="shared" si="52"/>
        <v/>
      </c>
      <c r="F97" s="37" t="str">
        <f t="shared" si="52"/>
        <v/>
      </c>
      <c r="G97" s="37" t="str">
        <f t="shared" si="52"/>
        <v/>
      </c>
      <c r="H97" s="37" t="str">
        <f t="shared" si="52"/>
        <v/>
      </c>
      <c r="J97" s="12"/>
      <c r="L97" s="1"/>
      <c r="N97" s="50"/>
    </row>
    <row r="98" spans="2:14" x14ac:dyDescent="0.25">
      <c r="B98" s="37" t="str">
        <f t="shared" si="49"/>
        <v/>
      </c>
      <c r="C98" s="37" t="str">
        <f t="shared" ref="C98:H98" si="53">IF(B98="","",IF(MONTH(B98+1)&lt;&gt;MONTH(B98),"",B98+1))</f>
        <v/>
      </c>
      <c r="D98" s="37" t="str">
        <f t="shared" si="53"/>
        <v/>
      </c>
      <c r="E98" s="37" t="str">
        <f t="shared" si="53"/>
        <v/>
      </c>
      <c r="F98" s="37" t="str">
        <f t="shared" si="53"/>
        <v/>
      </c>
      <c r="G98" s="37" t="str">
        <f t="shared" si="53"/>
        <v/>
      </c>
      <c r="H98" s="37" t="str">
        <f t="shared" si="53"/>
        <v/>
      </c>
      <c r="J98" s="12"/>
      <c r="L98" s="1"/>
      <c r="N98" s="50"/>
    </row>
    <row r="99" spans="2:14" x14ac:dyDescent="0.25">
      <c r="J99" s="12"/>
      <c r="L99" s="1"/>
      <c r="N99" s="50"/>
    </row>
    <row r="100" spans="2:14" x14ac:dyDescent="0.25">
      <c r="J100" s="12"/>
      <c r="L100" s="1"/>
      <c r="N100" s="51" t="s">
        <v>8</v>
      </c>
    </row>
    <row r="101" spans="2:14" s="10" customFormat="1" ht="15.5" x14ac:dyDescent="0.35">
      <c r="B101" s="80">
        <f>DATE($B$3,10,1)</f>
        <v>45931</v>
      </c>
      <c r="C101" s="82"/>
      <c r="D101" s="82"/>
      <c r="E101" s="82"/>
      <c r="F101" s="82"/>
      <c r="G101" s="82"/>
      <c r="H101" s="82"/>
      <c r="I101" s="6"/>
      <c r="J101" s="30" t="str">
        <f>TEXT(B101,"mmmm")</f>
        <v>October</v>
      </c>
      <c r="K101" s="31"/>
      <c r="L101" s="32"/>
      <c r="N101" s="50"/>
    </row>
    <row r="102" spans="2:14" x14ac:dyDescent="0.25">
      <c r="B102" s="38" t="str">
        <f>CHOOSE(1+MOD($F$3+1-2,7),"Su","M","Tu","W","Th","F","Sa")</f>
        <v>Su</v>
      </c>
      <c r="C102" s="39" t="str">
        <f>CHOOSE(1+MOD($F$3+2-2,7),"Su","M","Tu","W","Th","F","Sa")</f>
        <v>M</v>
      </c>
      <c r="D102" s="39" t="str">
        <f>CHOOSE(1+MOD($F$3+3-2,7),"Su","M","Tu","W","Th","F","Sa")</f>
        <v>Tu</v>
      </c>
      <c r="E102" s="39" t="str">
        <f>CHOOSE(1+MOD($F$3+4-2,7),"Su","M","Tu","W","Th","F","Sa")</f>
        <v>W</v>
      </c>
      <c r="F102" s="39" t="str">
        <f>CHOOSE(1+MOD($F$3+5-2,7),"Su","M","Tu","W","Th","F","Sa")</f>
        <v>Th</v>
      </c>
      <c r="G102" s="39" t="str">
        <f>CHOOSE(1+MOD($F$3+6-2,7),"Su","M","Tu","W","Th","F","Sa")</f>
        <v>F</v>
      </c>
      <c r="H102" s="40" t="str">
        <f>CHOOSE(1+MOD($F$3+7-2,7),"Su","M","Tu","W","Th","F","Sa")</f>
        <v>Sa</v>
      </c>
      <c r="I102" s="10"/>
      <c r="J102" s="12">
        <f>(DATE(YEAR($B$101),10,1)+(1-1)*7)+IF(4&lt;WEEKDAY(DATE(YEAR($B$101),10,1)),4+7-WEEKDAY(DATE(YEAR($B$101),10,1)),4-WEEKDAY(DATE(YEAR($B$101),10,1)))</f>
        <v>45931</v>
      </c>
      <c r="K102" s="2" t="s">
        <v>42</v>
      </c>
      <c r="L102" s="1" t="s">
        <v>3</v>
      </c>
      <c r="N102" s="50"/>
    </row>
    <row r="103" spans="2:14" x14ac:dyDescent="0.25">
      <c r="B103" s="37" t="str">
        <f>IF(WEEKDAY(B101,1)=$F$3,B101,"")</f>
        <v/>
      </c>
      <c r="C103" s="37" t="str">
        <f>IF(B103="",IF(WEEKDAY(B101,1)=MOD($F$3,7)+1,B101,""),B103+1)</f>
        <v/>
      </c>
      <c r="D103" s="37" t="str">
        <f>IF(C103="",IF(WEEKDAY(B101,1)=MOD($F$3+1,7)+1,B101,""),C103+1)</f>
        <v/>
      </c>
      <c r="E103" s="37">
        <f>IF(D103="",IF(WEEKDAY(B101,1)=MOD($F$3+2,7)+1,B101,""),D103+1)</f>
        <v>45931</v>
      </c>
      <c r="F103" s="37">
        <f>IF(E103="",IF(WEEKDAY(B101,1)=MOD($F$3+3,7)+1,B101,""),E103+1)</f>
        <v>45932</v>
      </c>
      <c r="G103" s="37">
        <f>IF(F103="",IF(WEEKDAY(B101,1)=MOD($F$3+4,7)+1,B101,""),F103+1)</f>
        <v>45933</v>
      </c>
      <c r="H103" s="37">
        <f>IF(G103="",IF(WEEKDAY(B101,1)=MOD($F$3+5,7)+1,B101,""),G103+1)</f>
        <v>45934</v>
      </c>
      <c r="J103" s="12">
        <f>(DATE(YEAR($B$101),10,2)+(1-1)*7)+IF(5&lt;WEEKDAY(DATE(YEAR($B$101),10,2)),5+7-WEEKDAY(DATE(YEAR($B$101),10,2)),5-WEEKDAY(DATE(YEAR($B$101),10,2)))</f>
        <v>45932</v>
      </c>
      <c r="K103" s="2" t="s">
        <v>43</v>
      </c>
      <c r="L103" s="1" t="s">
        <v>3</v>
      </c>
      <c r="N103" s="50"/>
    </row>
    <row r="104" spans="2:14" x14ac:dyDescent="0.25">
      <c r="B104" s="37">
        <f>IF(H103="","",IF(MONTH(H103+1)&lt;&gt;MONTH(H103),"",H103+1))</f>
        <v>45935</v>
      </c>
      <c r="C104" s="37">
        <f>IF(B104="","",IF(MONTH(B104+1)&lt;&gt;MONTH(B104),"",B104+1))</f>
        <v>45936</v>
      </c>
      <c r="D104" s="37">
        <f t="shared" ref="D104:H104" si="54">IF(C104="","",IF(MONTH(C104+1)&lt;&gt;MONTH(C104),"",C104+1))</f>
        <v>45937</v>
      </c>
      <c r="E104" s="37">
        <f t="shared" si="54"/>
        <v>45938</v>
      </c>
      <c r="F104" s="37">
        <f t="shared" si="54"/>
        <v>45939</v>
      </c>
      <c r="G104" s="37">
        <f t="shared" si="54"/>
        <v>45940</v>
      </c>
      <c r="H104" s="37">
        <f t="shared" si="54"/>
        <v>45941</v>
      </c>
      <c r="J104" s="12">
        <f>DATE(YEAR($B$101),10,13)</f>
        <v>45943</v>
      </c>
      <c r="K104" s="2" t="s">
        <v>44</v>
      </c>
      <c r="L104" s="1" t="s">
        <v>3</v>
      </c>
      <c r="N104" s="50"/>
    </row>
    <row r="105" spans="2:14" x14ac:dyDescent="0.25">
      <c r="B105" s="37">
        <f t="shared" ref="B105:B108" si="55">IF(H104="","",IF(MONTH(H104+1)&lt;&gt;MONTH(H104),"",H104+1))</f>
        <v>45942</v>
      </c>
      <c r="C105" s="37">
        <f t="shared" ref="C105:H105" si="56">IF(B105="","",IF(MONTH(B105+1)&lt;&gt;MONTH(B105),"",B105+1))</f>
        <v>45943</v>
      </c>
      <c r="D105" s="37">
        <f t="shared" si="56"/>
        <v>45944</v>
      </c>
      <c r="E105" s="37">
        <f t="shared" si="56"/>
        <v>45945</v>
      </c>
      <c r="F105" s="37">
        <f t="shared" si="56"/>
        <v>45946</v>
      </c>
      <c r="G105" s="37">
        <f t="shared" si="56"/>
        <v>45947</v>
      </c>
      <c r="H105" s="37">
        <f t="shared" si="56"/>
        <v>45948</v>
      </c>
      <c r="J105" s="12"/>
      <c r="L105" s="1"/>
      <c r="N105" s="50"/>
    </row>
    <row r="106" spans="2:14" x14ac:dyDescent="0.25">
      <c r="B106" s="37">
        <f t="shared" si="55"/>
        <v>45949</v>
      </c>
      <c r="C106" s="37">
        <f t="shared" ref="C106:H106" si="57">IF(B106="","",IF(MONTH(B106+1)&lt;&gt;MONTH(B106),"",B106+1))</f>
        <v>45950</v>
      </c>
      <c r="D106" s="37">
        <f t="shared" si="57"/>
        <v>45951</v>
      </c>
      <c r="E106" s="37">
        <f t="shared" si="57"/>
        <v>45952</v>
      </c>
      <c r="F106" s="37">
        <f t="shared" si="57"/>
        <v>45953</v>
      </c>
      <c r="G106" s="37">
        <f t="shared" si="57"/>
        <v>45954</v>
      </c>
      <c r="H106" s="37">
        <f t="shared" si="57"/>
        <v>45955</v>
      </c>
      <c r="J106" s="12"/>
      <c r="L106" s="1"/>
      <c r="N106" s="50"/>
    </row>
    <row r="107" spans="2:14" x14ac:dyDescent="0.25">
      <c r="B107" s="37">
        <f t="shared" si="55"/>
        <v>45956</v>
      </c>
      <c r="C107" s="37">
        <f t="shared" ref="C107:H107" si="58">IF(B107="","",IF(MONTH(B107+1)&lt;&gt;MONTH(B107),"",B107+1))</f>
        <v>45957</v>
      </c>
      <c r="D107" s="37">
        <f t="shared" si="58"/>
        <v>45958</v>
      </c>
      <c r="E107" s="37">
        <f t="shared" si="58"/>
        <v>45959</v>
      </c>
      <c r="F107" s="37">
        <f t="shared" si="58"/>
        <v>45960</v>
      </c>
      <c r="G107" s="37">
        <f t="shared" si="58"/>
        <v>45961</v>
      </c>
      <c r="H107" s="37" t="str">
        <f t="shared" si="58"/>
        <v/>
      </c>
      <c r="J107" s="12"/>
      <c r="L107" s="1"/>
      <c r="N107" s="50"/>
    </row>
    <row r="108" spans="2:14" x14ac:dyDescent="0.25">
      <c r="B108" s="37" t="str">
        <f t="shared" si="55"/>
        <v/>
      </c>
      <c r="C108" s="37" t="str">
        <f t="shared" ref="C108:H108" si="59">IF(B108="","",IF(MONTH(B108+1)&lt;&gt;MONTH(B108),"",B108+1))</f>
        <v/>
      </c>
      <c r="D108" s="37" t="str">
        <f t="shared" si="59"/>
        <v/>
      </c>
      <c r="E108" s="37" t="str">
        <f t="shared" si="59"/>
        <v/>
      </c>
      <c r="F108" s="37" t="str">
        <f t="shared" si="59"/>
        <v/>
      </c>
      <c r="G108" s="37" t="str">
        <f t="shared" si="59"/>
        <v/>
      </c>
      <c r="H108" s="37" t="str">
        <f t="shared" si="59"/>
        <v/>
      </c>
      <c r="J108" s="12"/>
      <c r="L108" s="1"/>
      <c r="N108" s="50"/>
    </row>
    <row r="109" spans="2:14" x14ac:dyDescent="0.25">
      <c r="J109" s="12"/>
      <c r="L109" s="1"/>
      <c r="N109" s="50"/>
    </row>
    <row r="110" spans="2:14" x14ac:dyDescent="0.25">
      <c r="J110" s="12"/>
      <c r="L110" s="1"/>
      <c r="N110" s="51" t="s">
        <v>8</v>
      </c>
    </row>
    <row r="111" spans="2:14" s="10" customFormat="1" ht="15.5" x14ac:dyDescent="0.35">
      <c r="B111" s="80">
        <f>DATE($B$3,11,1)</f>
        <v>45962</v>
      </c>
      <c r="C111" s="82"/>
      <c r="D111" s="82"/>
      <c r="E111" s="82"/>
      <c r="F111" s="82"/>
      <c r="G111" s="82"/>
      <c r="H111" s="82"/>
      <c r="I111" s="6"/>
      <c r="J111" s="30" t="str">
        <f>TEXT(B111,"mmmm")</f>
        <v>November</v>
      </c>
      <c r="K111" s="31"/>
      <c r="L111" s="32"/>
      <c r="N111" s="50"/>
    </row>
    <row r="112" spans="2:14" x14ac:dyDescent="0.25">
      <c r="B112" s="38" t="str">
        <f>CHOOSE(1+MOD($F$3+1-2,7),"Su","M","Tu","W","Th","F","Sa")</f>
        <v>Su</v>
      </c>
      <c r="C112" s="39" t="str">
        <f>CHOOSE(1+MOD($F$3+2-2,7),"Su","M","Tu","W","Th","F","Sa")</f>
        <v>M</v>
      </c>
      <c r="D112" s="39" t="str">
        <f>CHOOSE(1+MOD($F$3+3-2,7),"Su","M","Tu","W","Th","F","Sa")</f>
        <v>Tu</v>
      </c>
      <c r="E112" s="39" t="str">
        <f>CHOOSE(1+MOD($F$3+4-2,7),"Su","M","Tu","W","Th","F","Sa")</f>
        <v>W</v>
      </c>
      <c r="F112" s="39" t="str">
        <f>CHOOSE(1+MOD($F$3+5-2,7),"Su","M","Tu","W","Th","F","Sa")</f>
        <v>Th</v>
      </c>
      <c r="G112" s="39" t="str">
        <f>CHOOSE(1+MOD($F$3+6-2,7),"Su","M","Tu","W","Th","F","Sa")</f>
        <v>F</v>
      </c>
      <c r="H112" s="40" t="str">
        <f>CHOOSE(1+MOD($F$3+7-2,7),"Su","M","Tu","W","Th","F","Sa")</f>
        <v>Sa</v>
      </c>
      <c r="I112" s="10"/>
      <c r="J112" s="12">
        <f>DATE(YEAR($B$101),11,10)</f>
        <v>45971</v>
      </c>
      <c r="K112" s="2" t="s">
        <v>45</v>
      </c>
      <c r="L112" s="1" t="s">
        <v>3</v>
      </c>
      <c r="N112" s="50"/>
    </row>
    <row r="113" spans="2:14" x14ac:dyDescent="0.25">
      <c r="B113" s="37" t="str">
        <f>IF(WEEKDAY(B111,1)=$F$3,B111,"")</f>
        <v/>
      </c>
      <c r="C113" s="37" t="str">
        <f>IF(B113="",IF(WEEKDAY(B111,1)=MOD($F$3,7)+1,B111,""),B113+1)</f>
        <v/>
      </c>
      <c r="D113" s="37" t="str">
        <f>IF(C113="",IF(WEEKDAY(B111,1)=MOD($F$3+1,7)+1,B111,""),C113+1)</f>
        <v/>
      </c>
      <c r="E113" s="37" t="str">
        <f>IF(D113="",IF(WEEKDAY(B111,1)=MOD($F$3+2,7)+1,B111,""),D113+1)</f>
        <v/>
      </c>
      <c r="F113" s="37" t="str">
        <f>IF(E113="",IF(WEEKDAY(B111,1)=MOD($F$3+3,7)+1,B111,""),E113+1)</f>
        <v/>
      </c>
      <c r="G113" s="37" t="str">
        <f>IF(F113="",IF(WEEKDAY(B111,1)=MOD($F$3+4,7)+1,B111,""),F113+1)</f>
        <v/>
      </c>
      <c r="H113" s="37">
        <f>IF(G113="",IF(WEEKDAY(B111,1)=MOD($F$3+5,7)+1,B111,""),G113+1)</f>
        <v>45962</v>
      </c>
      <c r="J113" s="12">
        <f>DATE(YEAR($B$101),11,19)</f>
        <v>45980</v>
      </c>
      <c r="K113" s="2" t="s">
        <v>46</v>
      </c>
      <c r="L113" s="1" t="s">
        <v>3</v>
      </c>
      <c r="N113" s="50"/>
    </row>
    <row r="114" spans="2:14" x14ac:dyDescent="0.25">
      <c r="B114" s="37">
        <f>IF(H113="","",IF(MONTH(H113+1)&lt;&gt;MONTH(H113),"",H113+1))</f>
        <v>45963</v>
      </c>
      <c r="C114" s="37">
        <f>IF(B114="","",IF(MONTH(B114+1)&lt;&gt;MONTH(B114),"",B114+1))</f>
        <v>45964</v>
      </c>
      <c r="D114" s="37">
        <f t="shared" ref="D114:H114" si="60">IF(C114="","",IF(MONTH(C114+1)&lt;&gt;MONTH(C114),"",C114+1))</f>
        <v>45965</v>
      </c>
      <c r="E114" s="37">
        <f t="shared" si="60"/>
        <v>45966</v>
      </c>
      <c r="F114" s="37">
        <f t="shared" si="60"/>
        <v>45967</v>
      </c>
      <c r="G114" s="37">
        <f t="shared" si="60"/>
        <v>45968</v>
      </c>
      <c r="H114" s="37">
        <f t="shared" si="60"/>
        <v>45969</v>
      </c>
      <c r="J114" s="12">
        <f>DATE(YEAR($B$101),11,26)</f>
        <v>45987</v>
      </c>
      <c r="K114" s="2" t="s">
        <v>47</v>
      </c>
      <c r="L114" s="1" t="s">
        <v>3</v>
      </c>
      <c r="N114" s="50"/>
    </row>
    <row r="115" spans="2:14" x14ac:dyDescent="0.25">
      <c r="B115" s="37">
        <f t="shared" ref="B115:B118" si="61">IF(H114="","",IF(MONTH(H114+1)&lt;&gt;MONTH(H114),"",H114+1))</f>
        <v>45970</v>
      </c>
      <c r="C115" s="37">
        <f t="shared" ref="C115:H115" si="62">IF(B115="","",IF(MONTH(B115+1)&lt;&gt;MONTH(B115),"",B115+1))</f>
        <v>45971</v>
      </c>
      <c r="D115" s="37">
        <f t="shared" si="62"/>
        <v>45972</v>
      </c>
      <c r="E115" s="37">
        <f t="shared" si="62"/>
        <v>45973</v>
      </c>
      <c r="F115" s="37">
        <f t="shared" si="62"/>
        <v>45974</v>
      </c>
      <c r="G115" s="37">
        <f t="shared" si="62"/>
        <v>45975</v>
      </c>
      <c r="H115" s="37">
        <f t="shared" si="62"/>
        <v>45976</v>
      </c>
      <c r="J115" s="12"/>
      <c r="L115" s="1"/>
      <c r="N115" s="50"/>
    </row>
    <row r="116" spans="2:14" x14ac:dyDescent="0.25">
      <c r="B116" s="37">
        <f t="shared" si="61"/>
        <v>45977</v>
      </c>
      <c r="C116" s="37">
        <f t="shared" ref="C116:H116" si="63">IF(B116="","",IF(MONTH(B116+1)&lt;&gt;MONTH(B116),"",B116+1))</f>
        <v>45978</v>
      </c>
      <c r="D116" s="37">
        <f t="shared" si="63"/>
        <v>45979</v>
      </c>
      <c r="E116" s="37">
        <f t="shared" si="63"/>
        <v>45980</v>
      </c>
      <c r="F116" s="37">
        <f t="shared" si="63"/>
        <v>45981</v>
      </c>
      <c r="G116" s="37">
        <f t="shared" si="63"/>
        <v>45982</v>
      </c>
      <c r="H116" s="37">
        <f t="shared" si="63"/>
        <v>45983</v>
      </c>
      <c r="J116" s="12"/>
      <c r="L116" s="1"/>
      <c r="N116" s="50"/>
    </row>
    <row r="117" spans="2:14" x14ac:dyDescent="0.25">
      <c r="B117" s="37">
        <f t="shared" si="61"/>
        <v>45984</v>
      </c>
      <c r="C117" s="37">
        <f t="shared" ref="C117:H117" si="64">IF(B117="","",IF(MONTH(B117+1)&lt;&gt;MONTH(B117),"",B117+1))</f>
        <v>45985</v>
      </c>
      <c r="D117" s="37">
        <f t="shared" si="64"/>
        <v>45986</v>
      </c>
      <c r="E117" s="37">
        <f t="shared" si="64"/>
        <v>45987</v>
      </c>
      <c r="F117" s="37">
        <f t="shared" si="64"/>
        <v>45988</v>
      </c>
      <c r="G117" s="37">
        <f t="shared" si="64"/>
        <v>45989</v>
      </c>
      <c r="H117" s="37">
        <f t="shared" si="64"/>
        <v>45990</v>
      </c>
      <c r="J117" s="12"/>
      <c r="L117" s="1"/>
      <c r="N117" s="50"/>
    </row>
    <row r="118" spans="2:14" x14ac:dyDescent="0.25">
      <c r="B118" s="37">
        <f t="shared" si="61"/>
        <v>45991</v>
      </c>
      <c r="C118" s="37" t="str">
        <f t="shared" ref="C118:H118" si="65">IF(B118="","",IF(MONTH(B118+1)&lt;&gt;MONTH(B118),"",B118+1))</f>
        <v/>
      </c>
      <c r="D118" s="37" t="str">
        <f t="shared" si="65"/>
        <v/>
      </c>
      <c r="E118" s="37" t="str">
        <f t="shared" si="65"/>
        <v/>
      </c>
      <c r="F118" s="37" t="str">
        <f t="shared" si="65"/>
        <v/>
      </c>
      <c r="G118" s="37" t="str">
        <f t="shared" si="65"/>
        <v/>
      </c>
      <c r="H118" s="37" t="str">
        <f t="shared" si="65"/>
        <v/>
      </c>
      <c r="J118" s="12"/>
      <c r="L118" s="1"/>
      <c r="N118" s="50"/>
    </row>
    <row r="119" spans="2:14" x14ac:dyDescent="0.25">
      <c r="J119" s="12"/>
      <c r="L119" s="1"/>
      <c r="N119" s="50"/>
    </row>
    <row r="120" spans="2:14" x14ac:dyDescent="0.25">
      <c r="J120" s="12"/>
      <c r="L120" s="1"/>
      <c r="N120" s="51" t="s">
        <v>8</v>
      </c>
    </row>
    <row r="121" spans="2:14" s="10" customFormat="1" ht="15.5" x14ac:dyDescent="0.35">
      <c r="B121" s="80">
        <f>DATE($B$3,12,1)</f>
        <v>45992</v>
      </c>
      <c r="C121" s="82"/>
      <c r="D121" s="82"/>
      <c r="E121" s="82"/>
      <c r="F121" s="82"/>
      <c r="G121" s="82"/>
      <c r="H121" s="82"/>
      <c r="I121" s="6"/>
      <c r="J121" s="30" t="str">
        <f>TEXT(B121,"mmmm")</f>
        <v>December</v>
      </c>
      <c r="K121" s="31"/>
      <c r="L121" s="32"/>
      <c r="N121" s="50"/>
    </row>
    <row r="122" spans="2:14" x14ac:dyDescent="0.25">
      <c r="B122" s="38" t="str">
        <f>CHOOSE(1+MOD($F$3+1-2,7),"Su","M","Tu","W","Th","F","Sa")</f>
        <v>Su</v>
      </c>
      <c r="C122" s="39" t="str">
        <f>CHOOSE(1+MOD($F$3+2-2,7),"Su","M","Tu","W","Th","F","Sa")</f>
        <v>M</v>
      </c>
      <c r="D122" s="39" t="str">
        <f>CHOOSE(1+MOD($F$3+3-2,7),"Su","M","Tu","W","Th","F","Sa")</f>
        <v>Tu</v>
      </c>
      <c r="E122" s="39" t="str">
        <f>CHOOSE(1+MOD($F$3+4-2,7),"Su","M","Tu","W","Th","F","Sa")</f>
        <v>W</v>
      </c>
      <c r="F122" s="39" t="str">
        <f>CHOOSE(1+MOD($F$3+5-2,7),"Su","M","Tu","W","Th","F","Sa")</f>
        <v>Th</v>
      </c>
      <c r="G122" s="39" t="str">
        <f>CHOOSE(1+MOD($F$3+6-2,7),"Su","M","Tu","W","Th","F","Sa")</f>
        <v>F</v>
      </c>
      <c r="H122" s="40" t="str">
        <f>CHOOSE(1+MOD($F$3+7-2,7),"Su","M","Tu","W","Th","F","Sa")</f>
        <v>Sa</v>
      </c>
      <c r="I122" s="10"/>
      <c r="J122" s="12">
        <f>DATE(YEAR($B$101),12,3)</f>
        <v>45994</v>
      </c>
      <c r="K122" s="2" t="s">
        <v>48</v>
      </c>
      <c r="L122" s="1" t="s">
        <v>3</v>
      </c>
      <c r="N122" s="50"/>
    </row>
    <row r="123" spans="2:14" x14ac:dyDescent="0.25">
      <c r="B123" s="37" t="str">
        <f>IF(WEEKDAY(B121,1)=$F$3,B121,"")</f>
        <v/>
      </c>
      <c r="C123" s="37">
        <f>IF(B123="",IF(WEEKDAY(B121,1)=MOD($F$3,7)+1,B121,""),B123+1)</f>
        <v>45992</v>
      </c>
      <c r="D123" s="37">
        <f>IF(C123="",IF(WEEKDAY(B121,1)=MOD($F$3+1,7)+1,B121,""),C123+1)</f>
        <v>45993</v>
      </c>
      <c r="E123" s="37">
        <f>IF(D123="",IF(WEEKDAY(B121,1)=MOD($F$3+2,7)+1,B121,""),D123+1)</f>
        <v>45994</v>
      </c>
      <c r="F123" s="37">
        <f>IF(E123="",IF(WEEKDAY(B121,1)=MOD($F$3+3,7)+1,B121,""),E123+1)</f>
        <v>45995</v>
      </c>
      <c r="G123" s="37">
        <f>IF(F123="",IF(WEEKDAY(B121,1)=MOD($F$3+4,7)+1,B121,""),F123+1)</f>
        <v>45996</v>
      </c>
      <c r="H123" s="37">
        <f>IF(G123="",IF(WEEKDAY(B121,1)=MOD($F$3+5,7)+1,B121,""),G123+1)</f>
        <v>45997</v>
      </c>
      <c r="J123" s="12">
        <f>DATE(YEAR($B$101),12,10)</f>
        <v>46001</v>
      </c>
      <c r="K123" s="2" t="s">
        <v>49</v>
      </c>
      <c r="L123" s="1" t="s">
        <v>3</v>
      </c>
      <c r="N123" s="50"/>
    </row>
    <row r="124" spans="2:14" x14ac:dyDescent="0.25">
      <c r="B124" s="37">
        <f>IF(H123="","",IF(MONTH(H123+1)&lt;&gt;MONTH(H123),"",H123+1))</f>
        <v>45998</v>
      </c>
      <c r="C124" s="37">
        <f>IF(B124="","",IF(MONTH(B124+1)&lt;&gt;MONTH(B124),"",B124+1))</f>
        <v>45999</v>
      </c>
      <c r="D124" s="37">
        <f t="shared" ref="D124:H124" si="66">IF(C124="","",IF(MONTH(C124+1)&lt;&gt;MONTH(C124),"",C124+1))</f>
        <v>46000</v>
      </c>
      <c r="E124" s="37">
        <f t="shared" si="66"/>
        <v>46001</v>
      </c>
      <c r="F124" s="37">
        <f t="shared" si="66"/>
        <v>46002</v>
      </c>
      <c r="G124" s="37">
        <f t="shared" si="66"/>
        <v>46003</v>
      </c>
      <c r="H124" s="37">
        <f t="shared" si="66"/>
        <v>46004</v>
      </c>
      <c r="J124" s="12">
        <f>DATE(YEAR($B$101),12,22)</f>
        <v>46013</v>
      </c>
      <c r="K124" s="2" t="s">
        <v>50</v>
      </c>
      <c r="L124" s="1" t="s">
        <v>3</v>
      </c>
      <c r="N124" s="50"/>
    </row>
    <row r="125" spans="2:14" x14ac:dyDescent="0.25">
      <c r="B125" s="37">
        <f t="shared" ref="B125:B128" si="67">IF(H124="","",IF(MONTH(H124+1)&lt;&gt;MONTH(H124),"",H124+1))</f>
        <v>46005</v>
      </c>
      <c r="C125" s="37">
        <f t="shared" ref="C125:H125" si="68">IF(B125="","",IF(MONTH(B125+1)&lt;&gt;MONTH(B125),"",B125+1))</f>
        <v>46006</v>
      </c>
      <c r="D125" s="37">
        <f t="shared" si="68"/>
        <v>46007</v>
      </c>
      <c r="E125" s="37">
        <f t="shared" si="68"/>
        <v>46008</v>
      </c>
      <c r="F125" s="37">
        <f t="shared" si="68"/>
        <v>46009</v>
      </c>
      <c r="G125" s="37">
        <f t="shared" si="68"/>
        <v>46010</v>
      </c>
      <c r="H125" s="37">
        <f t="shared" si="68"/>
        <v>46011</v>
      </c>
      <c r="J125" s="12"/>
      <c r="L125" s="1"/>
      <c r="N125" s="50"/>
    </row>
    <row r="126" spans="2:14" x14ac:dyDescent="0.25">
      <c r="B126" s="37">
        <f t="shared" si="67"/>
        <v>46012</v>
      </c>
      <c r="C126" s="37">
        <f t="shared" ref="C126:H126" si="69">IF(B126="","",IF(MONTH(B126+1)&lt;&gt;MONTH(B126),"",B126+1))</f>
        <v>46013</v>
      </c>
      <c r="D126" s="37">
        <f t="shared" si="69"/>
        <v>46014</v>
      </c>
      <c r="E126" s="37">
        <f t="shared" si="69"/>
        <v>46015</v>
      </c>
      <c r="F126" s="37">
        <f t="shared" si="69"/>
        <v>46016</v>
      </c>
      <c r="G126" s="37">
        <f t="shared" si="69"/>
        <v>46017</v>
      </c>
      <c r="H126" s="37">
        <f t="shared" si="69"/>
        <v>46018</v>
      </c>
      <c r="J126" s="12"/>
      <c r="L126" s="1"/>
      <c r="N126" s="50"/>
    </row>
    <row r="127" spans="2:14" x14ac:dyDescent="0.25">
      <c r="B127" s="37">
        <f t="shared" si="67"/>
        <v>46019</v>
      </c>
      <c r="C127" s="37">
        <f t="shared" ref="C127:H127" si="70">IF(B127="","",IF(MONTH(B127+1)&lt;&gt;MONTH(B127),"",B127+1))</f>
        <v>46020</v>
      </c>
      <c r="D127" s="37">
        <f t="shared" si="70"/>
        <v>46021</v>
      </c>
      <c r="E127" s="37">
        <f t="shared" si="70"/>
        <v>46022</v>
      </c>
      <c r="F127" s="37" t="str">
        <f t="shared" si="70"/>
        <v/>
      </c>
      <c r="G127" s="37" t="str">
        <f t="shared" si="70"/>
        <v/>
      </c>
      <c r="H127" s="37" t="str">
        <f t="shared" si="70"/>
        <v/>
      </c>
      <c r="J127" s="12"/>
      <c r="L127" s="1"/>
      <c r="N127" s="50"/>
    </row>
    <row r="128" spans="2:14" x14ac:dyDescent="0.25">
      <c r="B128" s="37" t="str">
        <f t="shared" si="67"/>
        <v/>
      </c>
      <c r="C128" s="37" t="str">
        <f t="shared" ref="C128:H128" si="71">IF(B128="","",IF(MONTH(B128+1)&lt;&gt;MONTH(B128),"",B128+1))</f>
        <v/>
      </c>
      <c r="D128" s="37" t="str">
        <f t="shared" si="71"/>
        <v/>
      </c>
      <c r="E128" s="37" t="str">
        <f t="shared" si="71"/>
        <v/>
      </c>
      <c r="F128" s="37" t="str">
        <f t="shared" si="71"/>
        <v/>
      </c>
      <c r="G128" s="37" t="str">
        <f t="shared" si="71"/>
        <v/>
      </c>
      <c r="H128" s="37" t="str">
        <f t="shared" si="71"/>
        <v/>
      </c>
      <c r="J128" s="12"/>
      <c r="L128" s="1"/>
      <c r="N128" s="50"/>
    </row>
    <row r="129" spans="2:14" x14ac:dyDescent="0.25">
      <c r="J129" s="12"/>
      <c r="L129" s="1"/>
      <c r="N129" s="50"/>
    </row>
    <row r="130" spans="2:14" x14ac:dyDescent="0.25">
      <c r="J130" s="12"/>
      <c r="L130" s="1"/>
      <c r="N130" s="51" t="s">
        <v>8</v>
      </c>
    </row>
    <row r="131" spans="2:14" x14ac:dyDescent="0.25">
      <c r="B131" s="33"/>
      <c r="C131" s="33"/>
      <c r="D131" s="33"/>
      <c r="E131" s="33"/>
      <c r="F131" s="33"/>
      <c r="G131" s="33"/>
      <c r="H131" s="33"/>
      <c r="I131" s="33"/>
      <c r="J131" s="34"/>
      <c r="K131" s="33"/>
      <c r="L131" s="33"/>
      <c r="N131" s="50"/>
    </row>
    <row r="132" spans="2:14" x14ac:dyDescent="0.25">
      <c r="J132" s="11"/>
    </row>
    <row r="133" spans="2:14" x14ac:dyDescent="0.25">
      <c r="J133" s="11"/>
    </row>
  </sheetData>
  <mergeCells count="16">
    <mergeCell ref="B111:H111"/>
    <mergeCell ref="B121:H121"/>
    <mergeCell ref="B11:H11"/>
    <mergeCell ref="B6:L6"/>
    <mergeCell ref="B21:H21"/>
    <mergeCell ref="B31:H31"/>
    <mergeCell ref="B41:H41"/>
    <mergeCell ref="B91:H91"/>
    <mergeCell ref="B7:L7"/>
    <mergeCell ref="B81:H81"/>
    <mergeCell ref="B3:D3"/>
    <mergeCell ref="B2:D2"/>
    <mergeCell ref="B51:H51"/>
    <mergeCell ref="B101:H101"/>
    <mergeCell ref="B61:H61"/>
    <mergeCell ref="B71:H71"/>
  </mergeCells>
  <phoneticPr fontId="0" type="noConversion"/>
  <conditionalFormatting sqref="B13:H18 B23:H28 B33:H38 B43:H48 B53:H58 B63:H68 B73:H78 B83:H88 B93:H98 B103:H108 B113:H118 B123:H128">
    <cfRule type="expression" dxfId="41" priority="17">
      <formula>NOT(ISERROR(MATCH(B13,$J$8:$J$131,0)))</formula>
    </cfRule>
    <cfRule type="expression" dxfId="40" priority="128">
      <formula>$N$11=INDEX($L$8:$L$131,MATCH(B13,$J$8:$J$131,0))</formula>
    </cfRule>
    <cfRule type="expression" dxfId="39" priority="129">
      <formula>$N$12=INDEX($L$8:$L$131,MATCH(B13,$J$8:$J$131,0))</formula>
    </cfRule>
    <cfRule type="expression" dxfId="38" priority="130">
      <formula>$N$13=INDEX($L$8:$L$131,MATCH(B13,$J$8:$J$131,0))</formula>
    </cfRule>
    <cfRule type="expression" dxfId="37" priority="131">
      <formula>$N$14=INDEX($L$8:$L$131,MATCH(B13,$J$8:$J$131,0))</formula>
    </cfRule>
    <cfRule type="expression" dxfId="36" priority="132">
      <formula>$N$15=INDEX($L$8:$L$131,MATCH(B13,$J$8:$J$131,0))</formula>
    </cfRule>
    <cfRule type="expression" dxfId="35" priority="133">
      <formula>$N$16=INDEX($L$8:$L$131,MATCH(B13,$J$8:$J$131,0))</formula>
    </cfRule>
    <cfRule type="expression" dxfId="34" priority="134">
      <formula>$N$17=INDEX($L$8:$L$131,MATCH(B13,$J$8:$J$131,0))</formula>
    </cfRule>
    <cfRule type="expression" dxfId="33" priority="135">
      <formula>$N$18=INDEX($L$8:$L$131,MATCH(B13,$J$8:$J$131,0))</formula>
    </cfRule>
  </conditionalFormatting>
  <conditionalFormatting sqref="J12:L20 J22:L30 J32:L40 J42:L50 J52:L60 J62:L70 J72:L80 J82:L90 J92:L100 J102:L110 J112:L120 J122:L130">
    <cfRule type="expression" dxfId="32" priority="18">
      <formula>$L12=$N$11</formula>
    </cfRule>
    <cfRule type="expression" dxfId="31" priority="37">
      <formula>$L12=$N$12</formula>
    </cfRule>
    <cfRule type="expression" dxfId="30" priority="38">
      <formula>$L12=$N$13</formula>
    </cfRule>
    <cfRule type="expression" dxfId="29" priority="39">
      <formula>$L12=$N$14</formula>
    </cfRule>
    <cfRule type="expression" dxfId="28" priority="40">
      <formula>$L12=$N$15</formula>
    </cfRule>
    <cfRule type="expression" dxfId="27" priority="41">
      <formula>$L12=$N$16</formula>
    </cfRule>
    <cfRule type="expression" dxfId="26" priority="42">
      <formula>$L12=$N$17</formula>
    </cfRule>
    <cfRule type="expression" dxfId="25" priority="43">
      <formula>$L12=$N$18</formula>
    </cfRule>
  </conditionalFormatting>
  <dataValidations count="1">
    <dataValidation type="list" allowBlank="1" showInputMessage="1" showErrorMessage="1" sqref="L82:L90 L22:L30 L32:L40 L42:L50 L52:L60 L12:L20 L62:L70 L72:L80 L92:L100 L102:L110 L112:L120 L122:L130" xr:uid="{00000000-0002-0000-0000-000000000000}">
      <formula1>eventlabels</formula1>
    </dataValidation>
  </dataValidations>
  <printOptions horizontalCentered="1"/>
  <pageMargins left="0.25" right="0.25" top="0.5" bottom="0.5" header="0.25" footer="0.25"/>
  <pageSetup orientation="portrait" r:id="rId1"/>
  <headerFooter alignWithMargins="0">
    <oddFooter>&amp;L&amp;8&amp;K01+034https://www.vertex42.com/calendars/yearly-schedule-of-events.html&amp;R&amp;8&amp;K01+034Templates by Vertex42.com</oddFooter>
  </headerFooter>
  <rowBreaks count="1" manualBreakCount="1">
    <brk id="110" min="1" max="11" man="1"/>
  </rowBreaks>
  <ignoredErrors>
    <ignoredError sqref="J1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EEBA-2E1E-4DCB-A855-B60092BEF65C}">
  <dimension ref="A1:L46"/>
  <sheetViews>
    <sheetView showGridLines="0" zoomScale="99" workbookViewId="0">
      <selection sqref="A1:XFD2"/>
    </sheetView>
  </sheetViews>
  <sheetFormatPr defaultRowHeight="12.5" x14ac:dyDescent="0.25"/>
  <cols>
    <col min="2" max="2" width="9.36328125" customWidth="1"/>
  </cols>
  <sheetData>
    <row r="1" spans="1:12" s="75" customFormat="1" ht="20" x14ac:dyDescent="0.4">
      <c r="A1" s="75" t="s">
        <v>80</v>
      </c>
    </row>
    <row r="2" spans="1:12" s="75" customFormat="1" ht="13.5" customHeight="1" x14ac:dyDescent="0.4"/>
    <row r="3" spans="1:12" ht="13" x14ac:dyDescent="0.25">
      <c r="A3" s="60" t="s">
        <v>60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x14ac:dyDescent="0.2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5"/>
    </row>
    <row r="5" spans="1:12" x14ac:dyDescent="0.25">
      <c r="A5" s="63" t="s">
        <v>61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5"/>
    </row>
    <row r="6" spans="1:12" x14ac:dyDescent="0.2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5"/>
    </row>
    <row r="7" spans="1:12" ht="13" x14ac:dyDescent="0.25">
      <c r="A7" s="66">
        <v>45870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8"/>
    </row>
    <row r="8" spans="1:12" x14ac:dyDescent="0.25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71"/>
    </row>
    <row r="9" spans="1:12" x14ac:dyDescent="0.25">
      <c r="A9" s="69" t="s">
        <v>62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1"/>
    </row>
    <row r="10" spans="1:12" x14ac:dyDescent="0.25">
      <c r="A10" s="69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1"/>
    </row>
    <row r="11" spans="1:12" x14ac:dyDescent="0.25">
      <c r="A11" s="69" t="s">
        <v>63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1"/>
    </row>
    <row r="12" spans="1:12" x14ac:dyDescent="0.25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1"/>
    </row>
    <row r="13" spans="1:12" x14ac:dyDescent="0.25">
      <c r="A13" s="69" t="s">
        <v>64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1"/>
    </row>
    <row r="14" spans="1:12" x14ac:dyDescent="0.25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1"/>
    </row>
    <row r="15" spans="1:12" ht="13" x14ac:dyDescent="0.25">
      <c r="A15" s="66">
        <v>45901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8"/>
    </row>
    <row r="16" spans="1:12" x14ac:dyDescent="0.25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1"/>
    </row>
    <row r="17" spans="1:12" x14ac:dyDescent="0.25">
      <c r="A17" s="69" t="s">
        <v>65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1"/>
    </row>
    <row r="18" spans="1:12" x14ac:dyDescent="0.2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1"/>
    </row>
    <row r="19" spans="1:12" x14ac:dyDescent="0.25">
      <c r="A19" s="69" t="s">
        <v>66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1"/>
    </row>
    <row r="20" spans="1:12" x14ac:dyDescent="0.2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1"/>
    </row>
    <row r="21" spans="1:12" x14ac:dyDescent="0.25">
      <c r="A21" s="69" t="s">
        <v>67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1"/>
    </row>
    <row r="22" spans="1:12" x14ac:dyDescent="0.2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1"/>
    </row>
    <row r="23" spans="1:12" ht="13" x14ac:dyDescent="0.25">
      <c r="A23" s="66">
        <v>45931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8"/>
    </row>
    <row r="24" spans="1:12" x14ac:dyDescent="0.25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spans="1:12" x14ac:dyDescent="0.25">
      <c r="A25" s="69" t="s">
        <v>68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1"/>
    </row>
    <row r="26" spans="1:12" x14ac:dyDescent="0.25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1"/>
    </row>
    <row r="27" spans="1:12" x14ac:dyDescent="0.25">
      <c r="A27" s="69" t="s">
        <v>69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1"/>
    </row>
    <row r="28" spans="1:12" x14ac:dyDescent="0.25">
      <c r="A28" s="6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1"/>
    </row>
    <row r="29" spans="1:12" x14ac:dyDescent="0.25">
      <c r="A29" s="69" t="s">
        <v>70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1"/>
    </row>
    <row r="30" spans="1:12" x14ac:dyDescent="0.25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1"/>
    </row>
    <row r="31" spans="1:12" ht="13" x14ac:dyDescent="0.25">
      <c r="A31" s="66">
        <v>45962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8"/>
    </row>
    <row r="32" spans="1:12" x14ac:dyDescent="0.25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 x14ac:dyDescent="0.25">
      <c r="A33" s="69" t="s">
        <v>71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 x14ac:dyDescent="0.25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2" x14ac:dyDescent="0.25">
      <c r="A35" s="69" t="s">
        <v>72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1"/>
    </row>
    <row r="36" spans="1:12" x14ac:dyDescent="0.25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1"/>
    </row>
    <row r="37" spans="1:12" x14ac:dyDescent="0.25">
      <c r="A37" s="69" t="s">
        <v>73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1"/>
    </row>
    <row r="38" spans="1:12" x14ac:dyDescent="0.25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1"/>
    </row>
    <row r="39" spans="1:12" ht="13" x14ac:dyDescent="0.25">
      <c r="A39" s="66">
        <v>45992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8"/>
    </row>
    <row r="40" spans="1:12" x14ac:dyDescent="0.25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1"/>
    </row>
    <row r="41" spans="1:12" x14ac:dyDescent="0.25">
      <c r="A41" s="69" t="s">
        <v>74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1"/>
    </row>
    <row r="42" spans="1:12" x14ac:dyDescent="0.25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1"/>
    </row>
    <row r="43" spans="1:12" x14ac:dyDescent="0.25">
      <c r="A43" s="69" t="s">
        <v>75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1"/>
    </row>
    <row r="44" spans="1:12" x14ac:dyDescent="0.25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1"/>
    </row>
    <row r="45" spans="1:12" x14ac:dyDescent="0.25">
      <c r="A45" s="69" t="s">
        <v>76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1"/>
    </row>
    <row r="46" spans="1:12" x14ac:dyDescent="0.25">
      <c r="A46" s="6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7EB2-A11B-49EC-82F3-CFCAD885728F}">
  <dimension ref="A1:O133"/>
  <sheetViews>
    <sheetView showGridLines="0" topLeftCell="A7" workbookViewId="0">
      <selection activeCell="J12" sqref="J12"/>
    </sheetView>
  </sheetViews>
  <sheetFormatPr defaultColWidth="9.1796875" defaultRowHeight="12.5" x14ac:dyDescent="0.25"/>
  <cols>
    <col min="1" max="1" width="2" style="2" customWidth="1"/>
    <col min="2" max="8" width="3.26953125" style="2" customWidth="1"/>
    <col min="9" max="9" width="2.7265625" style="2" customWidth="1"/>
    <col min="10" max="10" width="14.7265625" style="2" customWidth="1"/>
    <col min="11" max="11" width="71.08984375" style="2" customWidth="1"/>
    <col min="12" max="12" width="12.1796875" style="2" customWidth="1"/>
    <col min="13" max="13" width="6" style="2" customWidth="1"/>
    <col min="14" max="14" width="11.7265625" style="2" customWidth="1"/>
    <col min="15" max="15" width="15.7265625" style="2" customWidth="1"/>
    <col min="16" max="16384" width="9.1796875" style="2"/>
  </cols>
  <sheetData>
    <row r="1" spans="1:15" ht="25.5" customHeight="1" x14ac:dyDescent="0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3"/>
      <c r="N1" s="23"/>
      <c r="O1" s="23"/>
    </row>
    <row r="2" spans="1:15" s="56" customFormat="1" ht="10.5" x14ac:dyDescent="0.25">
      <c r="A2" s="54"/>
      <c r="B2" s="79" t="s">
        <v>0</v>
      </c>
      <c r="C2" s="79"/>
      <c r="D2" s="79"/>
      <c r="E2" s="24"/>
      <c r="F2" s="25" t="s">
        <v>1</v>
      </c>
      <c r="G2" s="54"/>
      <c r="H2" s="54"/>
      <c r="I2" s="54"/>
      <c r="J2" s="54"/>
      <c r="K2" s="54"/>
      <c r="L2" s="54"/>
      <c r="M2" s="54"/>
      <c r="N2" s="48"/>
      <c r="O2" s="48"/>
    </row>
    <row r="3" spans="1:15" x14ac:dyDescent="0.25">
      <c r="A3" s="23"/>
      <c r="B3" s="76">
        <v>2026</v>
      </c>
      <c r="C3" s="77"/>
      <c r="D3" s="78"/>
      <c r="E3" s="24"/>
      <c r="F3" s="3">
        <v>1</v>
      </c>
      <c r="G3" s="26" t="s">
        <v>51</v>
      </c>
      <c r="H3" s="23"/>
      <c r="I3" s="23"/>
      <c r="J3" s="23"/>
      <c r="K3" s="23"/>
      <c r="L3" s="23"/>
      <c r="M3" s="23"/>
      <c r="N3" s="49"/>
      <c r="O3" s="23"/>
    </row>
    <row r="4" spans="1:15" s="56" customFormat="1" ht="10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 x14ac:dyDescent="0.25">
      <c r="N5" s="50"/>
    </row>
    <row r="6" spans="1:15" s="4" customFormat="1" ht="26.25" customHeight="1" x14ac:dyDescent="0.25">
      <c r="A6" s="2"/>
      <c r="B6" s="83" t="s">
        <v>7</v>
      </c>
      <c r="C6" s="83"/>
      <c r="D6" s="83"/>
      <c r="E6" s="83"/>
      <c r="F6" s="83"/>
      <c r="G6" s="83"/>
      <c r="H6" s="83"/>
      <c r="I6" s="83"/>
      <c r="J6" s="83"/>
      <c r="K6" s="83"/>
      <c r="L6" s="83"/>
      <c r="N6" s="51" t="s">
        <v>29</v>
      </c>
    </row>
    <row r="7" spans="1:15" s="5" customFormat="1" ht="24" customHeight="1" x14ac:dyDescent="0.25">
      <c r="A7" s="4"/>
      <c r="B7" s="84" t="s">
        <v>30</v>
      </c>
      <c r="C7" s="84"/>
      <c r="D7" s="84"/>
      <c r="E7" s="84"/>
      <c r="F7" s="84"/>
      <c r="G7" s="84"/>
      <c r="H7" s="84"/>
      <c r="I7" s="84"/>
      <c r="J7" s="84"/>
      <c r="K7" s="84"/>
      <c r="L7" s="84"/>
      <c r="N7" s="51"/>
    </row>
    <row r="8" spans="1:15" s="1" customFormat="1" ht="11.5" x14ac:dyDescent="0.25">
      <c r="B8" s="13"/>
      <c r="C8" s="14"/>
      <c r="D8" s="14"/>
      <c r="E8" s="14"/>
      <c r="F8" s="14"/>
      <c r="G8" s="14"/>
      <c r="H8" s="14"/>
      <c r="I8" s="14"/>
      <c r="J8" s="15"/>
      <c r="K8" s="14"/>
      <c r="L8" s="14"/>
      <c r="N8" s="52"/>
    </row>
    <row r="9" spans="1:15" s="1" customFormat="1" ht="11.5" hidden="1" x14ac:dyDescent="0.25">
      <c r="B9" s="13"/>
      <c r="C9" s="14"/>
      <c r="D9" s="14"/>
      <c r="E9" s="14"/>
      <c r="F9" s="14"/>
      <c r="G9" s="14"/>
      <c r="H9" s="14"/>
      <c r="I9" s="14"/>
      <c r="J9" s="15" t="s">
        <v>5</v>
      </c>
      <c r="K9" s="14"/>
      <c r="L9" s="14"/>
      <c r="N9" s="52"/>
    </row>
    <row r="10" spans="1:15" s="1" customFormat="1" ht="13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N10" s="53" t="s">
        <v>6</v>
      </c>
    </row>
    <row r="11" spans="1:15" s="8" customFormat="1" ht="15.5" x14ac:dyDescent="0.35">
      <c r="A11" s="2"/>
      <c r="B11" s="80">
        <f>DATE($B$3,1,1)</f>
        <v>46023</v>
      </c>
      <c r="C11" s="82"/>
      <c r="D11" s="82"/>
      <c r="E11" s="82"/>
      <c r="F11" s="82"/>
      <c r="G11" s="82"/>
      <c r="H11" s="82"/>
      <c r="I11" s="6"/>
      <c r="J11" s="30" t="str">
        <f>TEXT(B11,"mmmm")</f>
        <v>January</v>
      </c>
      <c r="K11" s="31"/>
      <c r="L11" s="32"/>
      <c r="M11" s="7"/>
      <c r="N11" s="45" t="s">
        <v>2</v>
      </c>
    </row>
    <row r="12" spans="1:15" x14ac:dyDescent="0.25">
      <c r="A12" s="8"/>
      <c r="B12" s="38" t="str">
        <f>CHOOSE(1+MOD($F$3+1-2,7),"Su","M","Tu","W","Th","F","Sa")</f>
        <v>Su</v>
      </c>
      <c r="C12" s="39" t="str">
        <f>CHOOSE(1+MOD($F$3+2-2,7),"Su","M","Tu","W","Th","F","Sa")</f>
        <v>M</v>
      </c>
      <c r="D12" s="39" t="str">
        <f>CHOOSE(1+MOD($F$3+3-2,7),"Su","M","Tu","W","Th","F","Sa")</f>
        <v>Tu</v>
      </c>
      <c r="E12" s="39" t="str">
        <f>CHOOSE(1+MOD($F$3+4-2,7),"Su","M","Tu","W","Th","F","Sa")</f>
        <v>W</v>
      </c>
      <c r="F12" s="39" t="str">
        <f>CHOOSE(1+MOD($F$3+5-2,7),"Su","M","Tu","W","Th","F","Sa")</f>
        <v>Th</v>
      </c>
      <c r="G12" s="39" t="str">
        <f>CHOOSE(1+MOD($F$3+6-2,7),"Su","M","Tu","W","Th","F","Sa")</f>
        <v>F</v>
      </c>
      <c r="H12" s="40" t="str">
        <f>CHOOSE(1+MOD($F$3+7-2,7),"Su","M","Tu","W","Th","F","Sa")</f>
        <v>Sa</v>
      </c>
      <c r="I12" s="8"/>
      <c r="J12" s="12">
        <f>(DATE(YEAR($B$11),1,5)+(1-1)*7)+IF(2&lt;WEEKDAY(DATE(YEAR($B$11),1,5)),2+7-WEEKDAY(DATE(YEAR($B$11),1,5)),2-WEEKDAY(DATE(YEAR($B11),1,5)))</f>
        <v>46027</v>
      </c>
      <c r="K12" s="2" t="s">
        <v>58</v>
      </c>
      <c r="L12" s="1" t="s">
        <v>3</v>
      </c>
      <c r="N12" s="43" t="s">
        <v>3</v>
      </c>
    </row>
    <row r="13" spans="1:15" x14ac:dyDescent="0.25">
      <c r="B13" s="37" t="str">
        <f>IF(WEEKDAY(B11,1)=$F$3,B11,"")</f>
        <v/>
      </c>
      <c r="C13" s="37" t="str">
        <f>IF(B13="",IF(WEEKDAY(B11,1)=MOD($F$3,7)+1,B11,""),B13+1)</f>
        <v/>
      </c>
      <c r="D13" s="37" t="str">
        <f>IF(C13="",IF(WEEKDAY(B11,1)=MOD($F$3+1,7)+1,B11,""),C13+1)</f>
        <v/>
      </c>
      <c r="E13" s="37" t="str">
        <f>IF(D13="",IF(WEEKDAY(B11,1)=MOD($F$3+2,7)+1,B11,""),D13+1)</f>
        <v/>
      </c>
      <c r="F13" s="37">
        <f>IF(E13="",IF(WEEKDAY(B11,1)=MOD($F$3+3,7)+1,B11,""),E13+1)</f>
        <v>46023</v>
      </c>
      <c r="G13" s="37">
        <f>IF(F13="",IF(WEEKDAY(B11,1)=MOD($F$3+4,7)+1,B11,""),F13+1)</f>
        <v>46024</v>
      </c>
      <c r="H13" s="37">
        <f>IF(G13="",IF(WEEKDAY(B11,1)=MOD($F$3+5,7)+1,B11,""),G13+1)</f>
        <v>46025</v>
      </c>
      <c r="J13" s="12">
        <f>(DATE(YEAR($B$11),1,20)+(1-1)*7)+IF(3&lt;WEEKDAY(DATE(YEAR($B$11),1,20)),3+7-WEEKDAY(DATE(YEAR($B$11),1,20)),3-WEEKDAY(DATE(YEAR($B11),1,20)))</f>
        <v>46042</v>
      </c>
      <c r="K13" s="2" t="s">
        <v>59</v>
      </c>
      <c r="L13" s="1" t="s">
        <v>3</v>
      </c>
      <c r="N13" s="44" t="s">
        <v>4</v>
      </c>
    </row>
    <row r="14" spans="1:15" x14ac:dyDescent="0.25">
      <c r="B14" s="37">
        <f>IF(H13="","",IF(MONTH(H13+1)&lt;&gt;MONTH(H13),"",H13+1))</f>
        <v>46026</v>
      </c>
      <c r="C14" s="37">
        <f>IF(B14="","",IF(MONTH(B14+1)&lt;&gt;MONTH(B14),"",B14+1))</f>
        <v>46027</v>
      </c>
      <c r="D14" s="37">
        <f t="shared" ref="D14:H14" si="0">IF(C14="","",IF(MONTH(C14+1)&lt;&gt;MONTH(C14),"",C14+1))</f>
        <v>46028</v>
      </c>
      <c r="E14" s="37">
        <f t="shared" si="0"/>
        <v>46029</v>
      </c>
      <c r="F14" s="37">
        <f t="shared" si="0"/>
        <v>46030</v>
      </c>
      <c r="G14" s="37">
        <f t="shared" si="0"/>
        <v>46031</v>
      </c>
      <c r="H14" s="37">
        <f t="shared" si="0"/>
        <v>46032</v>
      </c>
      <c r="J14" s="12"/>
      <c r="L14" s="1"/>
      <c r="N14" s="35" t="s">
        <v>20</v>
      </c>
    </row>
    <row r="15" spans="1:15" x14ac:dyDescent="0.25">
      <c r="B15" s="37">
        <f t="shared" ref="B15:B18" si="1">IF(H14="","",IF(MONTH(H14+1)&lt;&gt;MONTH(H14),"",H14+1))</f>
        <v>46033</v>
      </c>
      <c r="C15" s="37">
        <f t="shared" ref="C15:H18" si="2">IF(B15="","",IF(MONTH(B15+1)&lt;&gt;MONTH(B15),"",B15+1))</f>
        <v>46034</v>
      </c>
      <c r="D15" s="37">
        <f t="shared" si="2"/>
        <v>46035</v>
      </c>
      <c r="E15" s="37">
        <f t="shared" si="2"/>
        <v>46036</v>
      </c>
      <c r="F15" s="37">
        <f t="shared" si="2"/>
        <v>46037</v>
      </c>
      <c r="G15" s="37">
        <f t="shared" si="2"/>
        <v>46038</v>
      </c>
      <c r="H15" s="37">
        <f t="shared" si="2"/>
        <v>46039</v>
      </c>
      <c r="J15" s="12"/>
      <c r="K15"/>
      <c r="L15" s="1"/>
      <c r="N15" s="42" t="s">
        <v>18</v>
      </c>
    </row>
    <row r="16" spans="1:15" x14ac:dyDescent="0.25">
      <c r="B16" s="37">
        <f t="shared" si="1"/>
        <v>46040</v>
      </c>
      <c r="C16" s="37">
        <f t="shared" si="2"/>
        <v>46041</v>
      </c>
      <c r="D16" s="37">
        <f t="shared" si="2"/>
        <v>46042</v>
      </c>
      <c r="E16" s="37">
        <f t="shared" si="2"/>
        <v>46043</v>
      </c>
      <c r="F16" s="37">
        <f t="shared" si="2"/>
        <v>46044</v>
      </c>
      <c r="G16" s="37">
        <f t="shared" si="2"/>
        <v>46045</v>
      </c>
      <c r="H16" s="37">
        <f t="shared" si="2"/>
        <v>46046</v>
      </c>
      <c r="J16" s="12"/>
      <c r="K16"/>
      <c r="L16" s="1"/>
      <c r="N16" s="36" t="s">
        <v>19</v>
      </c>
    </row>
    <row r="17" spans="2:14" x14ac:dyDescent="0.25">
      <c r="B17" s="37">
        <f t="shared" si="1"/>
        <v>46047</v>
      </c>
      <c r="C17" s="37">
        <f t="shared" si="2"/>
        <v>46048</v>
      </c>
      <c r="D17" s="37">
        <f t="shared" si="2"/>
        <v>46049</v>
      </c>
      <c r="E17" s="37">
        <f t="shared" si="2"/>
        <v>46050</v>
      </c>
      <c r="F17" s="37">
        <f t="shared" si="2"/>
        <v>46051</v>
      </c>
      <c r="G17" s="37">
        <f t="shared" si="2"/>
        <v>46052</v>
      </c>
      <c r="H17" s="37">
        <f t="shared" si="2"/>
        <v>46053</v>
      </c>
      <c r="J17" s="12"/>
      <c r="K17"/>
      <c r="L17" s="1"/>
      <c r="N17" s="41" t="s">
        <v>19</v>
      </c>
    </row>
    <row r="18" spans="2:14" x14ac:dyDescent="0.25">
      <c r="B18" s="37" t="str">
        <f t="shared" si="1"/>
        <v/>
      </c>
      <c r="C18" s="37" t="str">
        <f t="shared" si="2"/>
        <v/>
      </c>
      <c r="D18" s="37" t="str">
        <f t="shared" si="2"/>
        <v/>
      </c>
      <c r="E18" s="37" t="str">
        <f t="shared" si="2"/>
        <v/>
      </c>
      <c r="F18" s="37" t="str">
        <f t="shared" si="2"/>
        <v/>
      </c>
      <c r="G18" s="37" t="str">
        <f t="shared" si="2"/>
        <v/>
      </c>
      <c r="H18" s="37" t="str">
        <f t="shared" si="2"/>
        <v/>
      </c>
      <c r="J18" s="12"/>
      <c r="L18" s="1"/>
      <c r="N18" s="46" t="s">
        <v>19</v>
      </c>
    </row>
    <row r="19" spans="2:14" x14ac:dyDescent="0.25">
      <c r="J19" s="12"/>
      <c r="L19" s="1"/>
      <c r="N19" s="50"/>
    </row>
    <row r="20" spans="2:14" x14ac:dyDescent="0.25">
      <c r="J20" s="12"/>
      <c r="L20" s="1"/>
      <c r="N20" s="51" t="s">
        <v>8</v>
      </c>
    </row>
    <row r="21" spans="2:14" s="10" customFormat="1" ht="15.5" x14ac:dyDescent="0.35">
      <c r="B21" s="80">
        <f>DATE($B$3,2,1)</f>
        <v>46054</v>
      </c>
      <c r="C21" s="81"/>
      <c r="D21" s="81"/>
      <c r="E21" s="81"/>
      <c r="F21" s="81"/>
      <c r="G21" s="81"/>
      <c r="H21" s="81"/>
      <c r="I21" s="9"/>
      <c r="J21" s="30" t="str">
        <f>TEXT(B21,"mmmm")</f>
        <v>February</v>
      </c>
      <c r="K21" s="31"/>
      <c r="L21" s="32"/>
      <c r="N21" s="50"/>
    </row>
    <row r="22" spans="2:14" x14ac:dyDescent="0.25">
      <c r="B22" s="38" t="str">
        <f>CHOOSE(1+MOD($F$3+1-2,7),"Su","M","Tu","W","Th","F","Sa")</f>
        <v>Su</v>
      </c>
      <c r="C22" s="39" t="str">
        <f>CHOOSE(1+MOD($F$3+2-2,7),"Su","M","Tu","W","Th","F","Sa")</f>
        <v>M</v>
      </c>
      <c r="D22" s="39" t="str">
        <f>CHOOSE(1+MOD($F$3+3-2,7),"Su","M","Tu","W","Th","F","Sa")</f>
        <v>Tu</v>
      </c>
      <c r="E22" s="39" t="str">
        <f>CHOOSE(1+MOD($F$3+4-2,7),"Su","M","Tu","W","Th","F","Sa")</f>
        <v>W</v>
      </c>
      <c r="F22" s="39" t="str">
        <f>CHOOSE(1+MOD($F$3+5-2,7),"Su","M","Tu","W","Th","F","Sa")</f>
        <v>Th</v>
      </c>
      <c r="G22" s="39" t="str">
        <f>CHOOSE(1+MOD($F$3+6-2,7),"Su","M","Tu","W","Th","F","Sa")</f>
        <v>F</v>
      </c>
      <c r="H22" s="40" t="str">
        <f>CHOOSE(1+MOD($F$3+7-2,7),"Su","M","Tu","W","Th","F","Sa")</f>
        <v>Sa</v>
      </c>
      <c r="I22" s="10"/>
      <c r="J22" s="12"/>
      <c r="L22" s="1"/>
      <c r="N22" s="50"/>
    </row>
    <row r="23" spans="2:14" x14ac:dyDescent="0.25">
      <c r="B23" s="37">
        <f>IF(WEEKDAY(B21,1)=$F$3,B21,"")</f>
        <v>46054</v>
      </c>
      <c r="C23" s="37">
        <f>IF(B23="",IF(WEEKDAY(B21,1)=MOD($F$3,7)+1,B21,""),B23+1)</f>
        <v>46055</v>
      </c>
      <c r="D23" s="37">
        <f>IF(C23="",IF(WEEKDAY(B21,1)=MOD($F$3+1,7)+1,B21,""),C23+1)</f>
        <v>46056</v>
      </c>
      <c r="E23" s="37">
        <f>IF(D23="",IF(WEEKDAY(B21,1)=MOD($F$3+2,7)+1,B21,""),D23+1)</f>
        <v>46057</v>
      </c>
      <c r="F23" s="37">
        <f>IF(E23="",IF(WEEKDAY(B21,1)=MOD($F$3+3,7)+1,B21,""),E23+1)</f>
        <v>46058</v>
      </c>
      <c r="G23" s="37">
        <f>IF(F23="",IF(WEEKDAY(B21,1)=MOD($F$3+4,7)+1,B21,""),F23+1)</f>
        <v>46059</v>
      </c>
      <c r="H23" s="37">
        <f>IF(G23="",IF(WEEKDAY(B21,1)=MOD($F$3+5,7)+1,B21,""),G23+1)</f>
        <v>46060</v>
      </c>
      <c r="J23" s="12"/>
      <c r="L23" s="1"/>
      <c r="N23" s="50"/>
    </row>
    <row r="24" spans="2:14" x14ac:dyDescent="0.25">
      <c r="B24" s="37">
        <f>IF(H23="","",IF(MONTH(H23+1)&lt;&gt;MONTH(H23),"",H23+1))</f>
        <v>46061</v>
      </c>
      <c r="C24" s="37">
        <f>IF(B24="","",IF(MONTH(B24+1)&lt;&gt;MONTH(B24),"",B24+1))</f>
        <v>46062</v>
      </c>
      <c r="D24" s="37">
        <f t="shared" ref="D24:H24" si="3">IF(C24="","",IF(MONTH(C24+1)&lt;&gt;MONTH(C24),"",C24+1))</f>
        <v>46063</v>
      </c>
      <c r="E24" s="37">
        <f t="shared" si="3"/>
        <v>46064</v>
      </c>
      <c r="F24" s="37">
        <f t="shared" si="3"/>
        <v>46065</v>
      </c>
      <c r="G24" s="37">
        <f t="shared" si="3"/>
        <v>46066</v>
      </c>
      <c r="H24" s="37">
        <f t="shared" si="3"/>
        <v>46067</v>
      </c>
      <c r="J24" s="12"/>
      <c r="L24" s="1"/>
      <c r="N24" s="50"/>
    </row>
    <row r="25" spans="2:14" x14ac:dyDescent="0.25">
      <c r="B25" s="37">
        <f t="shared" ref="B25:B28" si="4">IF(H24="","",IF(MONTH(H24+1)&lt;&gt;MONTH(H24),"",H24+1))</f>
        <v>46068</v>
      </c>
      <c r="C25" s="37">
        <f t="shared" ref="C25:H28" si="5">IF(B25="","",IF(MONTH(B25+1)&lt;&gt;MONTH(B25),"",B25+1))</f>
        <v>46069</v>
      </c>
      <c r="D25" s="37">
        <f t="shared" si="5"/>
        <v>46070</v>
      </c>
      <c r="E25" s="37">
        <f t="shared" si="5"/>
        <v>46071</v>
      </c>
      <c r="F25" s="37">
        <f t="shared" si="5"/>
        <v>46072</v>
      </c>
      <c r="G25" s="37">
        <f t="shared" si="5"/>
        <v>46073</v>
      </c>
      <c r="H25" s="37">
        <f t="shared" si="5"/>
        <v>46074</v>
      </c>
      <c r="J25" s="12"/>
      <c r="L25" s="1"/>
      <c r="N25" s="50"/>
    </row>
    <row r="26" spans="2:14" x14ac:dyDescent="0.25">
      <c r="B26" s="37">
        <f t="shared" si="4"/>
        <v>46075</v>
      </c>
      <c r="C26" s="37">
        <f t="shared" si="5"/>
        <v>46076</v>
      </c>
      <c r="D26" s="37">
        <f t="shared" si="5"/>
        <v>46077</v>
      </c>
      <c r="E26" s="37">
        <f t="shared" si="5"/>
        <v>46078</v>
      </c>
      <c r="F26" s="37">
        <f t="shared" si="5"/>
        <v>46079</v>
      </c>
      <c r="G26" s="37">
        <f t="shared" si="5"/>
        <v>46080</v>
      </c>
      <c r="H26" s="37">
        <f t="shared" si="5"/>
        <v>46081</v>
      </c>
      <c r="J26" s="12"/>
      <c r="L26" s="1"/>
      <c r="N26" s="50"/>
    </row>
    <row r="27" spans="2:14" x14ac:dyDescent="0.25">
      <c r="B27" s="37" t="str">
        <f t="shared" si="4"/>
        <v/>
      </c>
      <c r="C27" s="37" t="str">
        <f t="shared" si="5"/>
        <v/>
      </c>
      <c r="D27" s="37" t="str">
        <f t="shared" si="5"/>
        <v/>
      </c>
      <c r="E27" s="37" t="str">
        <f t="shared" si="5"/>
        <v/>
      </c>
      <c r="F27" s="37" t="str">
        <f t="shared" si="5"/>
        <v/>
      </c>
      <c r="G27" s="37" t="str">
        <f t="shared" si="5"/>
        <v/>
      </c>
      <c r="H27" s="37" t="str">
        <f t="shared" si="5"/>
        <v/>
      </c>
      <c r="J27" s="12"/>
      <c r="L27" s="1"/>
      <c r="N27" s="50"/>
    </row>
    <row r="28" spans="2:14" x14ac:dyDescent="0.25">
      <c r="B28" s="37" t="str">
        <f t="shared" si="4"/>
        <v/>
      </c>
      <c r="C28" s="37" t="str">
        <f t="shared" si="5"/>
        <v/>
      </c>
      <c r="D28" s="37" t="str">
        <f t="shared" si="5"/>
        <v/>
      </c>
      <c r="E28" s="37" t="str">
        <f t="shared" si="5"/>
        <v/>
      </c>
      <c r="F28" s="37" t="str">
        <f t="shared" si="5"/>
        <v/>
      </c>
      <c r="G28" s="37" t="str">
        <f t="shared" si="5"/>
        <v/>
      </c>
      <c r="H28" s="37" t="str">
        <f t="shared" si="5"/>
        <v/>
      </c>
      <c r="J28" s="12"/>
      <c r="L28" s="1"/>
      <c r="N28" s="50"/>
    </row>
    <row r="29" spans="2:14" x14ac:dyDescent="0.25">
      <c r="J29" s="12"/>
      <c r="L29" s="1"/>
      <c r="N29" s="50"/>
    </row>
    <row r="30" spans="2:14" x14ac:dyDescent="0.25">
      <c r="J30" s="12"/>
      <c r="L30" s="1"/>
      <c r="N30" s="51" t="s">
        <v>8</v>
      </c>
    </row>
    <row r="31" spans="2:14" s="10" customFormat="1" ht="15.5" x14ac:dyDescent="0.35">
      <c r="B31" s="80">
        <f>DATE($B$3,3,1)</f>
        <v>46082</v>
      </c>
      <c r="C31" s="81"/>
      <c r="D31" s="81"/>
      <c r="E31" s="81"/>
      <c r="F31" s="81"/>
      <c r="G31" s="81"/>
      <c r="H31" s="81"/>
      <c r="I31" s="9"/>
      <c r="J31" s="30" t="str">
        <f>TEXT(B31,"mmmm")</f>
        <v>March</v>
      </c>
      <c r="K31" s="31"/>
      <c r="L31" s="32"/>
      <c r="N31" s="50"/>
    </row>
    <row r="32" spans="2:14" x14ac:dyDescent="0.25">
      <c r="B32" s="38" t="str">
        <f>CHOOSE(1+MOD($F$3+1-2,7),"Su","M","Tu","W","Th","F","Sa")</f>
        <v>Su</v>
      </c>
      <c r="C32" s="39" t="str">
        <f>CHOOSE(1+MOD($F$3+2-2,7),"Su","M","Tu","W","Th","F","Sa")</f>
        <v>M</v>
      </c>
      <c r="D32" s="39" t="str">
        <f>CHOOSE(1+MOD($F$3+3-2,7),"Su","M","Tu","W","Th","F","Sa")</f>
        <v>Tu</v>
      </c>
      <c r="E32" s="39" t="str">
        <f>CHOOSE(1+MOD($F$3+4-2,7),"Su","M","Tu","W","Th","F","Sa")</f>
        <v>W</v>
      </c>
      <c r="F32" s="39" t="str">
        <f>CHOOSE(1+MOD($F$3+5-2,7),"Su","M","Tu","W","Th","F","Sa")</f>
        <v>Th</v>
      </c>
      <c r="G32" s="39" t="str">
        <f>CHOOSE(1+MOD($F$3+6-2,7),"Su","M","Tu","W","Th","F","Sa")</f>
        <v>F</v>
      </c>
      <c r="H32" s="40" t="str">
        <f>CHOOSE(1+MOD($F$3+7-2,7),"Su","M","Tu","W","Th","F","Sa")</f>
        <v>Sa</v>
      </c>
      <c r="I32" s="10"/>
      <c r="J32" s="12"/>
      <c r="L32" s="1"/>
      <c r="N32" s="50"/>
    </row>
    <row r="33" spans="2:14" x14ac:dyDescent="0.25">
      <c r="B33" s="37">
        <f>IF(WEEKDAY(B31,1)=$F$3,B31,"")</f>
        <v>46082</v>
      </c>
      <c r="C33" s="37">
        <f>IF(B33="",IF(WEEKDAY(B31,1)=MOD($F$3,7)+1,B31,""),B33+1)</f>
        <v>46083</v>
      </c>
      <c r="D33" s="37">
        <f>IF(C33="",IF(WEEKDAY(B31,1)=MOD($F$3+1,7)+1,B31,""),C33+1)</f>
        <v>46084</v>
      </c>
      <c r="E33" s="37">
        <f>IF(D33="",IF(WEEKDAY(B31,1)=MOD($F$3+2,7)+1,B31,""),D33+1)</f>
        <v>46085</v>
      </c>
      <c r="F33" s="37">
        <f>IF(E33="",IF(WEEKDAY(B31,1)=MOD($F$3+3,7)+1,B31,""),E33+1)</f>
        <v>46086</v>
      </c>
      <c r="G33" s="37">
        <f>IF(F33="",IF(WEEKDAY(B31,1)=MOD($F$3+4,7)+1,B31,""),F33+1)</f>
        <v>46087</v>
      </c>
      <c r="H33" s="37">
        <f>IF(G33="",IF(WEEKDAY(B31,1)=MOD($F$3+5,7)+1,B31,""),G33+1)</f>
        <v>46088</v>
      </c>
      <c r="J33" s="12"/>
      <c r="L33" s="1"/>
      <c r="N33" s="50"/>
    </row>
    <row r="34" spans="2:14" x14ac:dyDescent="0.25">
      <c r="B34" s="37">
        <f>IF(H33="","",IF(MONTH(H33+1)&lt;&gt;MONTH(H33),"",H33+1))</f>
        <v>46089</v>
      </c>
      <c r="C34" s="37">
        <f>IF(B34="","",IF(MONTH(B34+1)&lt;&gt;MONTH(B34),"",B34+1))</f>
        <v>46090</v>
      </c>
      <c r="D34" s="37">
        <f t="shared" ref="D34:H34" si="6">IF(C34="","",IF(MONTH(C34+1)&lt;&gt;MONTH(C34),"",C34+1))</f>
        <v>46091</v>
      </c>
      <c r="E34" s="37">
        <f t="shared" si="6"/>
        <v>46092</v>
      </c>
      <c r="F34" s="37">
        <f t="shared" si="6"/>
        <v>46093</v>
      </c>
      <c r="G34" s="37">
        <f t="shared" si="6"/>
        <v>46094</v>
      </c>
      <c r="H34" s="37">
        <f t="shared" si="6"/>
        <v>46095</v>
      </c>
      <c r="J34" s="12"/>
      <c r="L34" s="1"/>
      <c r="N34" s="50"/>
    </row>
    <row r="35" spans="2:14" x14ac:dyDescent="0.25">
      <c r="B35" s="37">
        <f t="shared" ref="B35:B38" si="7">IF(H34="","",IF(MONTH(H34+1)&lt;&gt;MONTH(H34),"",H34+1))</f>
        <v>46096</v>
      </c>
      <c r="C35" s="37">
        <f t="shared" ref="C35:H38" si="8">IF(B35="","",IF(MONTH(B35+1)&lt;&gt;MONTH(B35),"",B35+1))</f>
        <v>46097</v>
      </c>
      <c r="D35" s="37">
        <f t="shared" si="8"/>
        <v>46098</v>
      </c>
      <c r="E35" s="37">
        <f t="shared" si="8"/>
        <v>46099</v>
      </c>
      <c r="F35" s="37">
        <f t="shared" si="8"/>
        <v>46100</v>
      </c>
      <c r="G35" s="37">
        <f t="shared" si="8"/>
        <v>46101</v>
      </c>
      <c r="H35" s="37">
        <f t="shared" si="8"/>
        <v>46102</v>
      </c>
      <c r="J35" s="12"/>
      <c r="L35" s="1"/>
      <c r="N35" s="50"/>
    </row>
    <row r="36" spans="2:14" x14ac:dyDescent="0.25">
      <c r="B36" s="37">
        <f t="shared" si="7"/>
        <v>46103</v>
      </c>
      <c r="C36" s="37">
        <f t="shared" si="8"/>
        <v>46104</v>
      </c>
      <c r="D36" s="37">
        <f t="shared" si="8"/>
        <v>46105</v>
      </c>
      <c r="E36" s="37">
        <f t="shared" si="8"/>
        <v>46106</v>
      </c>
      <c r="F36" s="37">
        <f t="shared" si="8"/>
        <v>46107</v>
      </c>
      <c r="G36" s="37">
        <f t="shared" si="8"/>
        <v>46108</v>
      </c>
      <c r="H36" s="37">
        <f t="shared" si="8"/>
        <v>46109</v>
      </c>
      <c r="J36" s="12"/>
      <c r="L36" s="1"/>
      <c r="N36" s="50"/>
    </row>
    <row r="37" spans="2:14" x14ac:dyDescent="0.25">
      <c r="B37" s="37">
        <f t="shared" si="7"/>
        <v>46110</v>
      </c>
      <c r="C37" s="37">
        <f t="shared" si="8"/>
        <v>46111</v>
      </c>
      <c r="D37" s="37">
        <f t="shared" si="8"/>
        <v>46112</v>
      </c>
      <c r="E37" s="37" t="str">
        <f t="shared" si="8"/>
        <v/>
      </c>
      <c r="F37" s="37" t="str">
        <f t="shared" si="8"/>
        <v/>
      </c>
      <c r="G37" s="37" t="str">
        <f t="shared" si="8"/>
        <v/>
      </c>
      <c r="H37" s="37" t="str">
        <f t="shared" si="8"/>
        <v/>
      </c>
      <c r="J37" s="12"/>
      <c r="L37" s="1"/>
      <c r="N37" s="50"/>
    </row>
    <row r="38" spans="2:14" x14ac:dyDescent="0.25">
      <c r="B38" s="37" t="str">
        <f t="shared" si="7"/>
        <v/>
      </c>
      <c r="C38" s="37" t="str">
        <f t="shared" si="8"/>
        <v/>
      </c>
      <c r="D38" s="37" t="str">
        <f t="shared" si="8"/>
        <v/>
      </c>
      <c r="E38" s="37" t="str">
        <f t="shared" si="8"/>
        <v/>
      </c>
      <c r="F38" s="37" t="str">
        <f t="shared" si="8"/>
        <v/>
      </c>
      <c r="G38" s="37" t="str">
        <f t="shared" si="8"/>
        <v/>
      </c>
      <c r="H38" s="37" t="str">
        <f t="shared" si="8"/>
        <v/>
      </c>
      <c r="J38" s="12"/>
      <c r="L38" s="1"/>
      <c r="N38" s="50"/>
    </row>
    <row r="39" spans="2:14" x14ac:dyDescent="0.25">
      <c r="J39" s="12"/>
      <c r="L39" s="1"/>
      <c r="N39" s="50"/>
    </row>
    <row r="40" spans="2:14" x14ac:dyDescent="0.25">
      <c r="J40" s="12"/>
      <c r="L40" s="1"/>
      <c r="N40" s="51" t="s">
        <v>8</v>
      </c>
    </row>
    <row r="41" spans="2:14" s="10" customFormat="1" ht="15.5" x14ac:dyDescent="0.35">
      <c r="B41" s="80">
        <f>DATE($B$3,4,1)</f>
        <v>46113</v>
      </c>
      <c r="C41" s="81"/>
      <c r="D41" s="81"/>
      <c r="E41" s="81"/>
      <c r="F41" s="81"/>
      <c r="G41" s="81"/>
      <c r="H41" s="81"/>
      <c r="I41" s="9"/>
      <c r="J41" s="30" t="str">
        <f>TEXT(B41,"mmmm")</f>
        <v>April</v>
      </c>
      <c r="K41" s="31"/>
      <c r="L41" s="32"/>
      <c r="N41" s="50"/>
    </row>
    <row r="42" spans="2:14" x14ac:dyDescent="0.25">
      <c r="B42" s="38" t="str">
        <f>CHOOSE(1+MOD($F$3+1-2,7),"Su","M","Tu","W","Th","F","Sa")</f>
        <v>Su</v>
      </c>
      <c r="C42" s="39" t="str">
        <f>CHOOSE(1+MOD($F$3+2-2,7),"Su","M","Tu","W","Th","F","Sa")</f>
        <v>M</v>
      </c>
      <c r="D42" s="39" t="str">
        <f>CHOOSE(1+MOD($F$3+3-2,7),"Su","M","Tu","W","Th","F","Sa")</f>
        <v>Tu</v>
      </c>
      <c r="E42" s="39" t="str">
        <f>CHOOSE(1+MOD($F$3+4-2,7),"Su","M","Tu","W","Th","F","Sa")</f>
        <v>W</v>
      </c>
      <c r="F42" s="39" t="str">
        <f>CHOOSE(1+MOD($F$3+5-2,7),"Su","M","Tu","W","Th","F","Sa")</f>
        <v>Th</v>
      </c>
      <c r="G42" s="39" t="str">
        <f>CHOOSE(1+MOD($F$3+6-2,7),"Su","M","Tu","W","Th","F","Sa")</f>
        <v>F</v>
      </c>
      <c r="H42" s="40" t="str">
        <f>CHOOSE(1+MOD($F$3+7-2,7),"Su","M","Tu","W","Th","F","Sa")</f>
        <v>Sa</v>
      </c>
      <c r="I42" s="10"/>
      <c r="J42" s="12"/>
      <c r="L42" s="1"/>
      <c r="N42" s="50"/>
    </row>
    <row r="43" spans="2:14" x14ac:dyDescent="0.25">
      <c r="B43" s="37" t="str">
        <f>IF(WEEKDAY(B41,1)=$F$3,B41,"")</f>
        <v/>
      </c>
      <c r="C43" s="37" t="str">
        <f>IF(B43="",IF(WEEKDAY(B41,1)=MOD($F$3,7)+1,B41,""),B43+1)</f>
        <v/>
      </c>
      <c r="D43" s="37" t="str">
        <f>IF(C43="",IF(WEEKDAY(B41,1)=MOD($F$3+1,7)+1,B41,""),C43+1)</f>
        <v/>
      </c>
      <c r="E43" s="37">
        <f>IF(D43="",IF(WEEKDAY(B41,1)=MOD($F$3+2,7)+1,B41,""),D43+1)</f>
        <v>46113</v>
      </c>
      <c r="F43" s="37">
        <f>IF(E43="",IF(WEEKDAY(B41,1)=MOD($F$3+3,7)+1,B41,""),E43+1)</f>
        <v>46114</v>
      </c>
      <c r="G43" s="37">
        <f>IF(F43="",IF(WEEKDAY(B41,1)=MOD($F$3+4,7)+1,B41,""),F43+1)</f>
        <v>46115</v>
      </c>
      <c r="H43" s="37">
        <f>IF(G43="",IF(WEEKDAY(B41,1)=MOD($F$3+5,7)+1,B41,""),G43+1)</f>
        <v>46116</v>
      </c>
      <c r="J43" s="12"/>
      <c r="L43" s="1"/>
      <c r="N43" s="50"/>
    </row>
    <row r="44" spans="2:14" x14ac:dyDescent="0.25">
      <c r="B44" s="37">
        <f>IF(H43="","",IF(MONTH(H43+1)&lt;&gt;MONTH(H43),"",H43+1))</f>
        <v>46117</v>
      </c>
      <c r="C44" s="37">
        <f>IF(B44="","",IF(MONTH(B44+1)&lt;&gt;MONTH(B44),"",B44+1))</f>
        <v>46118</v>
      </c>
      <c r="D44" s="37">
        <f t="shared" ref="D44:H44" si="9">IF(C44="","",IF(MONTH(C44+1)&lt;&gt;MONTH(C44),"",C44+1))</f>
        <v>46119</v>
      </c>
      <c r="E44" s="37">
        <f t="shared" si="9"/>
        <v>46120</v>
      </c>
      <c r="F44" s="37">
        <f t="shared" si="9"/>
        <v>46121</v>
      </c>
      <c r="G44" s="37">
        <f t="shared" si="9"/>
        <v>46122</v>
      </c>
      <c r="H44" s="37">
        <f t="shared" si="9"/>
        <v>46123</v>
      </c>
      <c r="J44" s="12"/>
      <c r="L44" s="1"/>
      <c r="N44" s="50"/>
    </row>
    <row r="45" spans="2:14" x14ac:dyDescent="0.25">
      <c r="B45" s="37">
        <f t="shared" ref="B45:B48" si="10">IF(H44="","",IF(MONTH(H44+1)&lt;&gt;MONTH(H44),"",H44+1))</f>
        <v>46124</v>
      </c>
      <c r="C45" s="37">
        <f t="shared" ref="C45:H48" si="11">IF(B45="","",IF(MONTH(B45+1)&lt;&gt;MONTH(B45),"",B45+1))</f>
        <v>46125</v>
      </c>
      <c r="D45" s="37">
        <f t="shared" si="11"/>
        <v>46126</v>
      </c>
      <c r="E45" s="37">
        <f t="shared" si="11"/>
        <v>46127</v>
      </c>
      <c r="F45" s="37">
        <f t="shared" si="11"/>
        <v>46128</v>
      </c>
      <c r="G45" s="37">
        <f t="shared" si="11"/>
        <v>46129</v>
      </c>
      <c r="H45" s="37">
        <f t="shared" si="11"/>
        <v>46130</v>
      </c>
      <c r="J45" s="12"/>
      <c r="L45" s="1"/>
      <c r="N45" s="50"/>
    </row>
    <row r="46" spans="2:14" x14ac:dyDescent="0.25">
      <c r="B46" s="37">
        <f t="shared" si="10"/>
        <v>46131</v>
      </c>
      <c r="C46" s="37">
        <f t="shared" si="11"/>
        <v>46132</v>
      </c>
      <c r="D46" s="37">
        <f t="shared" si="11"/>
        <v>46133</v>
      </c>
      <c r="E46" s="37">
        <f t="shared" si="11"/>
        <v>46134</v>
      </c>
      <c r="F46" s="37">
        <f t="shared" si="11"/>
        <v>46135</v>
      </c>
      <c r="G46" s="37">
        <f t="shared" si="11"/>
        <v>46136</v>
      </c>
      <c r="H46" s="37">
        <f t="shared" si="11"/>
        <v>46137</v>
      </c>
      <c r="J46" s="12"/>
      <c r="L46" s="1"/>
      <c r="N46" s="50"/>
    </row>
    <row r="47" spans="2:14" x14ac:dyDescent="0.25">
      <c r="B47" s="37">
        <f t="shared" si="10"/>
        <v>46138</v>
      </c>
      <c r="C47" s="37">
        <f t="shared" si="11"/>
        <v>46139</v>
      </c>
      <c r="D47" s="37">
        <f t="shared" si="11"/>
        <v>46140</v>
      </c>
      <c r="E47" s="37">
        <f t="shared" si="11"/>
        <v>46141</v>
      </c>
      <c r="F47" s="37">
        <f t="shared" si="11"/>
        <v>46142</v>
      </c>
      <c r="G47" s="37" t="str">
        <f t="shared" si="11"/>
        <v/>
      </c>
      <c r="H47" s="37" t="str">
        <f t="shared" si="11"/>
        <v/>
      </c>
      <c r="J47" s="12"/>
      <c r="L47" s="1"/>
      <c r="N47" s="50"/>
    </row>
    <row r="48" spans="2:14" x14ac:dyDescent="0.25">
      <c r="B48" s="37" t="str">
        <f t="shared" si="10"/>
        <v/>
      </c>
      <c r="C48" s="37" t="str">
        <f t="shared" si="11"/>
        <v/>
      </c>
      <c r="D48" s="37" t="str">
        <f t="shared" si="11"/>
        <v/>
      </c>
      <c r="E48" s="37" t="str">
        <f t="shared" si="11"/>
        <v/>
      </c>
      <c r="F48" s="37" t="str">
        <f t="shared" si="11"/>
        <v/>
      </c>
      <c r="G48" s="37" t="str">
        <f t="shared" si="11"/>
        <v/>
      </c>
      <c r="H48" s="37" t="str">
        <f t="shared" si="11"/>
        <v/>
      </c>
      <c r="J48" s="12"/>
      <c r="L48" s="1"/>
      <c r="N48" s="50"/>
    </row>
    <row r="49" spans="2:14" x14ac:dyDescent="0.25">
      <c r="J49" s="12"/>
      <c r="L49" s="1"/>
      <c r="N49" s="50"/>
    </row>
    <row r="50" spans="2:14" x14ac:dyDescent="0.25">
      <c r="J50" s="12"/>
      <c r="L50" s="1"/>
      <c r="N50" s="51" t="s">
        <v>8</v>
      </c>
    </row>
    <row r="51" spans="2:14" s="10" customFormat="1" ht="15.5" x14ac:dyDescent="0.35">
      <c r="B51" s="80">
        <f>DATE($B$3,5,1)</f>
        <v>46143</v>
      </c>
      <c r="C51" s="81"/>
      <c r="D51" s="81"/>
      <c r="E51" s="81"/>
      <c r="F51" s="81"/>
      <c r="G51" s="81"/>
      <c r="H51" s="81"/>
      <c r="I51" s="9"/>
      <c r="J51" s="30" t="str">
        <f>TEXT(B51,"mmmm")</f>
        <v>May</v>
      </c>
      <c r="K51" s="31"/>
      <c r="L51" s="32"/>
      <c r="N51" s="50"/>
    </row>
    <row r="52" spans="2:14" x14ac:dyDescent="0.25">
      <c r="B52" s="38" t="str">
        <f>CHOOSE(1+MOD($F$3+1-2,7),"Su","M","Tu","W","Th","F","Sa")</f>
        <v>Su</v>
      </c>
      <c r="C52" s="39" t="str">
        <f>CHOOSE(1+MOD($F$3+2-2,7),"Su","M","Tu","W","Th","F","Sa")</f>
        <v>M</v>
      </c>
      <c r="D52" s="39" t="str">
        <f>CHOOSE(1+MOD($F$3+3-2,7),"Su","M","Tu","W","Th","F","Sa")</f>
        <v>Tu</v>
      </c>
      <c r="E52" s="39" t="str">
        <f>CHOOSE(1+MOD($F$3+4-2,7),"Su","M","Tu","W","Th","F","Sa")</f>
        <v>W</v>
      </c>
      <c r="F52" s="39" t="str">
        <f>CHOOSE(1+MOD($F$3+5-2,7),"Su","M","Tu","W","Th","F","Sa")</f>
        <v>Th</v>
      </c>
      <c r="G52" s="39" t="str">
        <f>CHOOSE(1+MOD($F$3+6-2,7),"Su","M","Tu","W","Th","F","Sa")</f>
        <v>F</v>
      </c>
      <c r="H52" s="40" t="str">
        <f>CHOOSE(1+MOD($F$3+7-2,7),"Su","M","Tu","W","Th","F","Sa")</f>
        <v>Sa</v>
      </c>
      <c r="I52" s="10"/>
      <c r="J52" s="12"/>
      <c r="L52" s="1"/>
      <c r="N52" s="50"/>
    </row>
    <row r="53" spans="2:14" x14ac:dyDescent="0.25">
      <c r="B53" s="37" t="str">
        <f>IF(WEEKDAY(B51,1)=$F$3,B51,"")</f>
        <v/>
      </c>
      <c r="C53" s="37" t="str">
        <f>IF(B53="",IF(WEEKDAY(B51,1)=MOD($F$3,7)+1,B51,""),B53+1)</f>
        <v/>
      </c>
      <c r="D53" s="37" t="str">
        <f>IF(C53="",IF(WEEKDAY(B51,1)=MOD($F$3+1,7)+1,B51,""),C53+1)</f>
        <v/>
      </c>
      <c r="E53" s="37" t="str">
        <f>IF(D53="",IF(WEEKDAY(B51,1)=MOD($F$3+2,7)+1,B51,""),D53+1)</f>
        <v/>
      </c>
      <c r="F53" s="37" t="str">
        <f>IF(E53="",IF(WEEKDAY(B51,1)=MOD($F$3+3,7)+1,B51,""),E53+1)</f>
        <v/>
      </c>
      <c r="G53" s="37">
        <f>IF(F53="",IF(WEEKDAY(B51,1)=MOD($F$3+4,7)+1,B51,""),F53+1)</f>
        <v>46143</v>
      </c>
      <c r="H53" s="37">
        <f>IF(G53="",IF(WEEKDAY(B51,1)=MOD($F$3+5,7)+1,B51,""),G53+1)</f>
        <v>46144</v>
      </c>
      <c r="J53" s="12"/>
      <c r="L53" s="1"/>
      <c r="N53" s="50"/>
    </row>
    <row r="54" spans="2:14" x14ac:dyDescent="0.25">
      <c r="B54" s="37">
        <f>IF(H53="","",IF(MONTH(H53+1)&lt;&gt;MONTH(H53),"",H53+1))</f>
        <v>46145</v>
      </c>
      <c r="C54" s="37">
        <f>IF(B54="","",IF(MONTH(B54+1)&lt;&gt;MONTH(B54),"",B54+1))</f>
        <v>46146</v>
      </c>
      <c r="D54" s="37">
        <f t="shared" ref="D54:H54" si="12">IF(C54="","",IF(MONTH(C54+1)&lt;&gt;MONTH(C54),"",C54+1))</f>
        <v>46147</v>
      </c>
      <c r="E54" s="37">
        <f t="shared" si="12"/>
        <v>46148</v>
      </c>
      <c r="F54" s="37">
        <f t="shared" si="12"/>
        <v>46149</v>
      </c>
      <c r="G54" s="37">
        <f t="shared" si="12"/>
        <v>46150</v>
      </c>
      <c r="H54" s="37">
        <f t="shared" si="12"/>
        <v>46151</v>
      </c>
      <c r="J54" s="12"/>
      <c r="L54" s="1"/>
      <c r="N54" s="50"/>
    </row>
    <row r="55" spans="2:14" x14ac:dyDescent="0.25">
      <c r="B55" s="37">
        <f t="shared" ref="B55:B58" si="13">IF(H54="","",IF(MONTH(H54+1)&lt;&gt;MONTH(H54),"",H54+1))</f>
        <v>46152</v>
      </c>
      <c r="C55" s="37">
        <f t="shared" ref="C55:H58" si="14">IF(B55="","",IF(MONTH(B55+1)&lt;&gt;MONTH(B55),"",B55+1))</f>
        <v>46153</v>
      </c>
      <c r="D55" s="37">
        <f t="shared" si="14"/>
        <v>46154</v>
      </c>
      <c r="E55" s="37">
        <f t="shared" si="14"/>
        <v>46155</v>
      </c>
      <c r="F55" s="37">
        <f t="shared" si="14"/>
        <v>46156</v>
      </c>
      <c r="G55" s="37">
        <f t="shared" si="14"/>
        <v>46157</v>
      </c>
      <c r="H55" s="37">
        <f t="shared" si="14"/>
        <v>46158</v>
      </c>
      <c r="J55" s="12"/>
      <c r="L55" s="1"/>
      <c r="N55" s="50"/>
    </row>
    <row r="56" spans="2:14" x14ac:dyDescent="0.25">
      <c r="B56" s="37">
        <f t="shared" si="13"/>
        <v>46159</v>
      </c>
      <c r="C56" s="37">
        <f t="shared" si="14"/>
        <v>46160</v>
      </c>
      <c r="D56" s="37">
        <f t="shared" si="14"/>
        <v>46161</v>
      </c>
      <c r="E56" s="37">
        <f t="shared" si="14"/>
        <v>46162</v>
      </c>
      <c r="F56" s="37">
        <f t="shared" si="14"/>
        <v>46163</v>
      </c>
      <c r="G56" s="37">
        <f t="shared" si="14"/>
        <v>46164</v>
      </c>
      <c r="H56" s="37">
        <f t="shared" si="14"/>
        <v>46165</v>
      </c>
      <c r="J56" s="12"/>
      <c r="L56" s="1"/>
      <c r="N56" s="50"/>
    </row>
    <row r="57" spans="2:14" x14ac:dyDescent="0.25">
      <c r="B57" s="37">
        <f t="shared" si="13"/>
        <v>46166</v>
      </c>
      <c r="C57" s="37">
        <f t="shared" si="14"/>
        <v>46167</v>
      </c>
      <c r="D57" s="37">
        <f t="shared" si="14"/>
        <v>46168</v>
      </c>
      <c r="E57" s="37">
        <f t="shared" si="14"/>
        <v>46169</v>
      </c>
      <c r="F57" s="37">
        <f t="shared" si="14"/>
        <v>46170</v>
      </c>
      <c r="G57" s="37">
        <f t="shared" si="14"/>
        <v>46171</v>
      </c>
      <c r="H57" s="37">
        <f t="shared" si="14"/>
        <v>46172</v>
      </c>
      <c r="J57" s="12"/>
      <c r="L57" s="1"/>
      <c r="N57" s="50"/>
    </row>
    <row r="58" spans="2:14" x14ac:dyDescent="0.25">
      <c r="B58" s="37">
        <f t="shared" si="13"/>
        <v>46173</v>
      </c>
      <c r="C58" s="37" t="str">
        <f t="shared" si="14"/>
        <v/>
      </c>
      <c r="D58" s="37" t="str">
        <f t="shared" si="14"/>
        <v/>
      </c>
      <c r="E58" s="37" t="str">
        <f t="shared" si="14"/>
        <v/>
      </c>
      <c r="F58" s="37" t="str">
        <f t="shared" si="14"/>
        <v/>
      </c>
      <c r="G58" s="37" t="str">
        <f t="shared" si="14"/>
        <v/>
      </c>
      <c r="H58" s="37" t="str">
        <f t="shared" si="14"/>
        <v/>
      </c>
      <c r="J58" s="12"/>
      <c r="L58" s="1"/>
      <c r="N58" s="50"/>
    </row>
    <row r="59" spans="2:14" x14ac:dyDescent="0.25">
      <c r="J59" s="12"/>
      <c r="L59" s="1"/>
      <c r="N59" s="50"/>
    </row>
    <row r="60" spans="2:14" x14ac:dyDescent="0.25">
      <c r="J60" s="12"/>
      <c r="L60" s="1"/>
      <c r="N60" s="51" t="s">
        <v>8</v>
      </c>
    </row>
    <row r="61" spans="2:14" s="10" customFormat="1" ht="15.5" x14ac:dyDescent="0.35">
      <c r="B61" s="80">
        <f>DATE($B$3,6,1)</f>
        <v>46174</v>
      </c>
      <c r="C61" s="81"/>
      <c r="D61" s="81"/>
      <c r="E61" s="81"/>
      <c r="F61" s="81"/>
      <c r="G61" s="81"/>
      <c r="H61" s="81"/>
      <c r="I61" s="9"/>
      <c r="J61" s="30" t="str">
        <f>TEXT(B61,"mmmm")</f>
        <v>June</v>
      </c>
      <c r="K61" s="31"/>
      <c r="L61" s="32"/>
      <c r="N61" s="50"/>
    </row>
    <row r="62" spans="2:14" x14ac:dyDescent="0.25">
      <c r="B62" s="38" t="str">
        <f>CHOOSE(1+MOD($F$3+1-2,7),"Su","M","Tu","W","Th","F","Sa")</f>
        <v>Su</v>
      </c>
      <c r="C62" s="39" t="str">
        <f>CHOOSE(1+MOD($F$3+2-2,7),"Su","M","Tu","W","Th","F","Sa")</f>
        <v>M</v>
      </c>
      <c r="D62" s="39" t="str">
        <f>CHOOSE(1+MOD($F$3+3-2,7),"Su","M","Tu","W","Th","F","Sa")</f>
        <v>Tu</v>
      </c>
      <c r="E62" s="39" t="str">
        <f>CHOOSE(1+MOD($F$3+4-2,7),"Su","M","Tu","W","Th","F","Sa")</f>
        <v>W</v>
      </c>
      <c r="F62" s="39" t="str">
        <f>CHOOSE(1+MOD($F$3+5-2,7),"Su","M","Tu","W","Th","F","Sa")</f>
        <v>Th</v>
      </c>
      <c r="G62" s="39" t="str">
        <f>CHOOSE(1+MOD($F$3+6-2,7),"Su","M","Tu","W","Th","F","Sa")</f>
        <v>F</v>
      </c>
      <c r="H62" s="40" t="str">
        <f>CHOOSE(1+MOD($F$3+7-2,7),"Su","M","Tu","W","Th","F","Sa")</f>
        <v>Sa</v>
      </c>
      <c r="I62" s="10"/>
      <c r="J62" s="12"/>
      <c r="L62" s="1"/>
      <c r="N62" s="50"/>
    </row>
    <row r="63" spans="2:14" x14ac:dyDescent="0.25">
      <c r="B63" s="37" t="str">
        <f>IF(WEEKDAY(B61,1)=$F$3,B61,"")</f>
        <v/>
      </c>
      <c r="C63" s="37">
        <f>IF(B63="",IF(WEEKDAY(B61,1)=MOD($F$3,7)+1,B61,""),B63+1)</f>
        <v>46174</v>
      </c>
      <c r="D63" s="37">
        <f>IF(C63="",IF(WEEKDAY(B61,1)=MOD($F$3+1,7)+1,B61,""),C63+1)</f>
        <v>46175</v>
      </c>
      <c r="E63" s="37">
        <f>IF(D63="",IF(WEEKDAY(B61,1)=MOD($F$3+2,7)+1,B61,""),D63+1)</f>
        <v>46176</v>
      </c>
      <c r="F63" s="37">
        <f>IF(E63="",IF(WEEKDAY(B61,1)=MOD($F$3+3,7)+1,B61,""),E63+1)</f>
        <v>46177</v>
      </c>
      <c r="G63" s="37">
        <f>IF(F63="",IF(WEEKDAY(B61,1)=MOD($F$3+4,7)+1,B61,""),F63+1)</f>
        <v>46178</v>
      </c>
      <c r="H63" s="37">
        <f>IF(G63="",IF(WEEKDAY(B61,1)=MOD($F$3+5,7)+1,B61,""),G63+1)</f>
        <v>46179</v>
      </c>
      <c r="J63" s="12"/>
      <c r="L63" s="1"/>
      <c r="N63" s="50"/>
    </row>
    <row r="64" spans="2:14" x14ac:dyDescent="0.25">
      <c r="B64" s="37">
        <f>IF(H63="","",IF(MONTH(H63+1)&lt;&gt;MONTH(H63),"",H63+1))</f>
        <v>46180</v>
      </c>
      <c r="C64" s="37">
        <f>IF(B64="","",IF(MONTH(B64+1)&lt;&gt;MONTH(B64),"",B64+1))</f>
        <v>46181</v>
      </c>
      <c r="D64" s="37">
        <f t="shared" ref="D64:H64" si="15">IF(C64="","",IF(MONTH(C64+1)&lt;&gt;MONTH(C64),"",C64+1))</f>
        <v>46182</v>
      </c>
      <c r="E64" s="37">
        <f t="shared" si="15"/>
        <v>46183</v>
      </c>
      <c r="F64" s="37">
        <f t="shared" si="15"/>
        <v>46184</v>
      </c>
      <c r="G64" s="37">
        <f t="shared" si="15"/>
        <v>46185</v>
      </c>
      <c r="H64" s="37">
        <f t="shared" si="15"/>
        <v>46186</v>
      </c>
      <c r="J64" s="12"/>
      <c r="L64" s="1"/>
      <c r="N64" s="50"/>
    </row>
    <row r="65" spans="2:14" x14ac:dyDescent="0.25">
      <c r="B65" s="37">
        <f t="shared" ref="B65:B68" si="16">IF(H64="","",IF(MONTH(H64+1)&lt;&gt;MONTH(H64),"",H64+1))</f>
        <v>46187</v>
      </c>
      <c r="C65" s="37">
        <f t="shared" ref="C65:H68" si="17">IF(B65="","",IF(MONTH(B65+1)&lt;&gt;MONTH(B65),"",B65+1))</f>
        <v>46188</v>
      </c>
      <c r="D65" s="37">
        <f t="shared" si="17"/>
        <v>46189</v>
      </c>
      <c r="E65" s="37">
        <f t="shared" si="17"/>
        <v>46190</v>
      </c>
      <c r="F65" s="37">
        <f t="shared" si="17"/>
        <v>46191</v>
      </c>
      <c r="G65" s="37">
        <f t="shared" si="17"/>
        <v>46192</v>
      </c>
      <c r="H65" s="37">
        <f t="shared" si="17"/>
        <v>46193</v>
      </c>
      <c r="J65" s="12"/>
      <c r="L65" s="1"/>
      <c r="N65" s="50"/>
    </row>
    <row r="66" spans="2:14" x14ac:dyDescent="0.25">
      <c r="B66" s="37">
        <f t="shared" si="16"/>
        <v>46194</v>
      </c>
      <c r="C66" s="37">
        <f t="shared" si="17"/>
        <v>46195</v>
      </c>
      <c r="D66" s="37">
        <f t="shared" si="17"/>
        <v>46196</v>
      </c>
      <c r="E66" s="37">
        <f t="shared" si="17"/>
        <v>46197</v>
      </c>
      <c r="F66" s="37">
        <f t="shared" si="17"/>
        <v>46198</v>
      </c>
      <c r="G66" s="37">
        <f t="shared" si="17"/>
        <v>46199</v>
      </c>
      <c r="H66" s="37">
        <f t="shared" si="17"/>
        <v>46200</v>
      </c>
      <c r="J66" s="12"/>
      <c r="L66" s="1"/>
      <c r="N66" s="50"/>
    </row>
    <row r="67" spans="2:14" x14ac:dyDescent="0.25">
      <c r="B67" s="37">
        <f t="shared" si="16"/>
        <v>46201</v>
      </c>
      <c r="C67" s="37">
        <f t="shared" si="17"/>
        <v>46202</v>
      </c>
      <c r="D67" s="37">
        <f t="shared" si="17"/>
        <v>46203</v>
      </c>
      <c r="E67" s="37" t="str">
        <f t="shared" si="17"/>
        <v/>
      </c>
      <c r="F67" s="37" t="str">
        <f t="shared" si="17"/>
        <v/>
      </c>
      <c r="G67" s="37" t="str">
        <f t="shared" si="17"/>
        <v/>
      </c>
      <c r="H67" s="37" t="str">
        <f t="shared" si="17"/>
        <v/>
      </c>
      <c r="J67" s="12"/>
      <c r="L67" s="1"/>
      <c r="N67" s="50"/>
    </row>
    <row r="68" spans="2:14" x14ac:dyDescent="0.25">
      <c r="B68" s="37" t="str">
        <f t="shared" si="16"/>
        <v/>
      </c>
      <c r="C68" s="37" t="str">
        <f t="shared" si="17"/>
        <v/>
      </c>
      <c r="D68" s="37" t="str">
        <f t="shared" si="17"/>
        <v/>
      </c>
      <c r="E68" s="37" t="str">
        <f t="shared" si="17"/>
        <v/>
      </c>
      <c r="F68" s="37" t="str">
        <f t="shared" si="17"/>
        <v/>
      </c>
      <c r="G68" s="37" t="str">
        <f t="shared" si="17"/>
        <v/>
      </c>
      <c r="H68" s="37" t="str">
        <f t="shared" si="17"/>
        <v/>
      </c>
      <c r="J68" s="12"/>
      <c r="L68" s="1"/>
      <c r="N68" s="50"/>
    </row>
    <row r="69" spans="2:14" x14ac:dyDescent="0.25">
      <c r="J69" s="12"/>
      <c r="L69" s="1"/>
      <c r="N69" s="50"/>
    </row>
    <row r="70" spans="2:14" x14ac:dyDescent="0.25">
      <c r="J70" s="12"/>
      <c r="L70" s="1"/>
      <c r="N70" s="51" t="s">
        <v>8</v>
      </c>
    </row>
    <row r="71" spans="2:14" s="10" customFormat="1" ht="15.5" x14ac:dyDescent="0.35">
      <c r="B71" s="80">
        <f>DATE($B$3,7,1)</f>
        <v>46204</v>
      </c>
      <c r="C71" s="81"/>
      <c r="D71" s="81"/>
      <c r="E71" s="81"/>
      <c r="F71" s="81"/>
      <c r="G71" s="81"/>
      <c r="H71" s="81"/>
      <c r="I71" s="9"/>
      <c r="J71" s="30" t="str">
        <f>TEXT(B71,"mmmm")</f>
        <v>July</v>
      </c>
      <c r="K71" s="31"/>
      <c r="L71" s="32"/>
      <c r="N71" s="50"/>
    </row>
    <row r="72" spans="2:14" x14ac:dyDescent="0.25">
      <c r="B72" s="38" t="str">
        <f>CHOOSE(1+MOD($F$3+1-2,7),"Su","M","Tu","W","Th","F","Sa")</f>
        <v>Su</v>
      </c>
      <c r="C72" s="39" t="str">
        <f>CHOOSE(1+MOD($F$3+2-2,7),"Su","M","Tu","W","Th","F","Sa")</f>
        <v>M</v>
      </c>
      <c r="D72" s="39" t="str">
        <f>CHOOSE(1+MOD($F$3+3-2,7),"Su","M","Tu","W","Th","F","Sa")</f>
        <v>Tu</v>
      </c>
      <c r="E72" s="39" t="str">
        <f>CHOOSE(1+MOD($F$3+4-2,7),"Su","M","Tu","W","Th","F","Sa")</f>
        <v>W</v>
      </c>
      <c r="F72" s="39" t="str">
        <f>CHOOSE(1+MOD($F$3+5-2,7),"Su","M","Tu","W","Th","F","Sa")</f>
        <v>Th</v>
      </c>
      <c r="G72" s="39" t="str">
        <f>CHOOSE(1+MOD($F$3+6-2,7),"Su","M","Tu","W","Th","F","Sa")</f>
        <v>F</v>
      </c>
      <c r="H72" s="40" t="str">
        <f>CHOOSE(1+MOD($F$3+7-2,7),"Su","M","Tu","W","Th","F","Sa")</f>
        <v>Sa</v>
      </c>
      <c r="I72" s="10"/>
      <c r="J72" s="12">
        <f>(DATE(YEAR($B$71),7,30)+(1-1)*7)+IF(4&lt;WEEKDAY(DATE(YEAR($B$71),7,30)),4+7-WEEKDAY(DATE(YEAR($B$71),7,30)),4-WEEKDAY(DATE(YEAR($B$71),7,30)))</f>
        <v>46239</v>
      </c>
      <c r="K72" s="2" t="s">
        <v>38</v>
      </c>
      <c r="L72" s="1" t="s">
        <v>18</v>
      </c>
      <c r="N72" s="50"/>
    </row>
    <row r="73" spans="2:14" x14ac:dyDescent="0.25">
      <c r="B73" s="37" t="str">
        <f>IF(WEEKDAY(B71,1)=$F$3,B71,"")</f>
        <v/>
      </c>
      <c r="C73" s="37" t="str">
        <f>IF(B73="",IF(WEEKDAY(B71,1)=MOD($F$3,7)+1,B71,""),B73+1)</f>
        <v/>
      </c>
      <c r="D73" s="37" t="str">
        <f>IF(C73="",IF(WEEKDAY(B71,1)=MOD($F$3+1,7)+1,B71,""),C73+1)</f>
        <v/>
      </c>
      <c r="E73" s="37">
        <f>IF(D73="",IF(WEEKDAY(B71,1)=MOD($F$3+2,7)+1,B71,""),D73+1)</f>
        <v>46204</v>
      </c>
      <c r="F73" s="37">
        <f>IF(E73="",IF(WEEKDAY(B71,1)=MOD($F$3+3,7)+1,B71,""),E73+1)</f>
        <v>46205</v>
      </c>
      <c r="G73" s="37">
        <f>IF(F73="",IF(WEEKDAY(B71,1)=MOD($F$3+4,7)+1,B71,""),F73+1)</f>
        <v>46206</v>
      </c>
      <c r="H73" s="37">
        <f>IF(G73="",IF(WEEKDAY(B71,1)=MOD($F$3+5,7)+1,B71,""),G73+1)</f>
        <v>46207</v>
      </c>
      <c r="J73" s="12">
        <f>(DATE(YEAR($B$71),7,31)+(1-1)*7)+IF(5&lt;WEEKDAY(DATE(YEAR($B$71),7,31)),5+7-WEEKDAY(DATE(YEAR($B$71),7,31)),5-WEEKDAY(DATE(YEAR($B$71),7,31)))</f>
        <v>46240</v>
      </c>
      <c r="K73" s="2" t="s">
        <v>39</v>
      </c>
      <c r="L73" s="1" t="s">
        <v>18</v>
      </c>
      <c r="N73" s="50"/>
    </row>
    <row r="74" spans="2:14" x14ac:dyDescent="0.25">
      <c r="B74" s="37">
        <f>IF(H73="","",IF(MONTH(H73+1)&lt;&gt;MONTH(H73),"",H73+1))</f>
        <v>46208</v>
      </c>
      <c r="C74" s="37">
        <f>IF(B74="","",IF(MONTH(B74+1)&lt;&gt;MONTH(B74),"",B74+1))</f>
        <v>46209</v>
      </c>
      <c r="D74" s="37">
        <f t="shared" ref="D74:H74" si="18">IF(C74="","",IF(MONTH(C74+1)&lt;&gt;MONTH(C74),"",C74+1))</f>
        <v>46210</v>
      </c>
      <c r="E74" s="37">
        <f t="shared" si="18"/>
        <v>46211</v>
      </c>
      <c r="F74" s="37">
        <f t="shared" si="18"/>
        <v>46212</v>
      </c>
      <c r="G74" s="37">
        <f t="shared" si="18"/>
        <v>46213</v>
      </c>
      <c r="H74" s="37">
        <f t="shared" si="18"/>
        <v>46214</v>
      </c>
      <c r="J74" s="12"/>
      <c r="L74" s="1"/>
      <c r="N74" s="50"/>
    </row>
    <row r="75" spans="2:14" x14ac:dyDescent="0.25">
      <c r="B75" s="37">
        <f t="shared" ref="B75:B78" si="19">IF(H74="","",IF(MONTH(H74+1)&lt;&gt;MONTH(H74),"",H74+1))</f>
        <v>46215</v>
      </c>
      <c r="C75" s="37">
        <f t="shared" ref="C75:H78" si="20">IF(B75="","",IF(MONTH(B75+1)&lt;&gt;MONTH(B75),"",B75+1))</f>
        <v>46216</v>
      </c>
      <c r="D75" s="37">
        <f t="shared" si="20"/>
        <v>46217</v>
      </c>
      <c r="E75" s="37">
        <f t="shared" si="20"/>
        <v>46218</v>
      </c>
      <c r="F75" s="37">
        <f t="shared" si="20"/>
        <v>46219</v>
      </c>
      <c r="G75" s="37">
        <f t="shared" si="20"/>
        <v>46220</v>
      </c>
      <c r="H75" s="37">
        <f t="shared" si="20"/>
        <v>46221</v>
      </c>
      <c r="J75" s="12"/>
      <c r="L75" s="1"/>
      <c r="N75" s="50"/>
    </row>
    <row r="76" spans="2:14" x14ac:dyDescent="0.25">
      <c r="B76" s="37">
        <f t="shared" si="19"/>
        <v>46222</v>
      </c>
      <c r="C76" s="37">
        <f t="shared" si="20"/>
        <v>46223</v>
      </c>
      <c r="D76" s="37">
        <f t="shared" si="20"/>
        <v>46224</v>
      </c>
      <c r="E76" s="37">
        <f t="shared" si="20"/>
        <v>46225</v>
      </c>
      <c r="F76" s="37">
        <f t="shared" si="20"/>
        <v>46226</v>
      </c>
      <c r="G76" s="37">
        <f t="shared" si="20"/>
        <v>46227</v>
      </c>
      <c r="H76" s="37">
        <f t="shared" si="20"/>
        <v>46228</v>
      </c>
      <c r="J76" s="12"/>
      <c r="L76" s="1"/>
      <c r="N76" s="50"/>
    </row>
    <row r="77" spans="2:14" x14ac:dyDescent="0.25">
      <c r="B77" s="37">
        <f t="shared" si="19"/>
        <v>46229</v>
      </c>
      <c r="C77" s="37">
        <f t="shared" si="20"/>
        <v>46230</v>
      </c>
      <c r="D77" s="37">
        <f t="shared" si="20"/>
        <v>46231</v>
      </c>
      <c r="E77" s="37">
        <f t="shared" si="20"/>
        <v>46232</v>
      </c>
      <c r="F77" s="37">
        <f t="shared" si="20"/>
        <v>46233</v>
      </c>
      <c r="G77" s="37">
        <f t="shared" si="20"/>
        <v>46234</v>
      </c>
      <c r="H77" s="37" t="str">
        <f t="shared" si="20"/>
        <v/>
      </c>
      <c r="J77" s="12"/>
      <c r="L77" s="1"/>
      <c r="N77" s="50"/>
    </row>
    <row r="78" spans="2:14" x14ac:dyDescent="0.25">
      <c r="B78" s="37" t="str">
        <f t="shared" si="19"/>
        <v/>
      </c>
      <c r="C78" s="37" t="str">
        <f t="shared" si="20"/>
        <v/>
      </c>
      <c r="D78" s="37" t="str">
        <f t="shared" si="20"/>
        <v/>
      </c>
      <c r="E78" s="37" t="str">
        <f t="shared" si="20"/>
        <v/>
      </c>
      <c r="F78" s="37" t="str">
        <f t="shared" si="20"/>
        <v/>
      </c>
      <c r="G78" s="37" t="str">
        <f t="shared" si="20"/>
        <v/>
      </c>
      <c r="H78" s="37" t="str">
        <f t="shared" si="20"/>
        <v/>
      </c>
      <c r="J78" s="12"/>
      <c r="L78" s="1"/>
      <c r="N78" s="50"/>
    </row>
    <row r="79" spans="2:14" x14ac:dyDescent="0.25">
      <c r="J79" s="12"/>
      <c r="L79" s="1"/>
      <c r="N79" s="50"/>
    </row>
    <row r="80" spans="2:14" x14ac:dyDescent="0.25">
      <c r="J80" s="12"/>
      <c r="L80" s="1"/>
      <c r="N80" s="51" t="s">
        <v>8</v>
      </c>
    </row>
    <row r="81" spans="2:14" s="10" customFormat="1" ht="15.5" x14ac:dyDescent="0.35">
      <c r="B81" s="80">
        <f>DATE($B$3,8,1)</f>
        <v>46235</v>
      </c>
      <c r="C81" s="81"/>
      <c r="D81" s="81"/>
      <c r="E81" s="81"/>
      <c r="F81" s="81"/>
      <c r="G81" s="81"/>
      <c r="H81" s="81"/>
      <c r="I81" s="9"/>
      <c r="J81" s="30" t="str">
        <f>TEXT(B81,"mmmm")</f>
        <v>August</v>
      </c>
      <c r="K81" s="31"/>
      <c r="L81" s="32"/>
      <c r="N81" s="50"/>
    </row>
    <row r="82" spans="2:14" s="10" customFormat="1" x14ac:dyDescent="0.25">
      <c r="B82" s="38" t="str">
        <f>CHOOSE(1+MOD($F$3+1-2,7),"Su","M","Tu","W","Th","F","Sa")</f>
        <v>Su</v>
      </c>
      <c r="C82" s="39" t="str">
        <f>CHOOSE(1+MOD($F$3+2-2,7),"Su","M","Tu","W","Th","F","Sa")</f>
        <v>M</v>
      </c>
      <c r="D82" s="39" t="str">
        <f>CHOOSE(1+MOD($F$3+3-2,7),"Su","M","Tu","W","Th","F","Sa")</f>
        <v>Tu</v>
      </c>
      <c r="E82" s="39" t="str">
        <f>CHOOSE(1+MOD($F$3+4-2,7),"Su","M","Tu","W","Th","F","Sa")</f>
        <v>W</v>
      </c>
      <c r="F82" s="39" t="str">
        <f>CHOOSE(1+MOD($F$3+5-2,7),"Su","M","Tu","W","Th","F","Sa")</f>
        <v>Th</v>
      </c>
      <c r="G82" s="39" t="str">
        <f>CHOOSE(1+MOD($F$3+6-2,7),"Su","M","Tu","W","Th","F","Sa")</f>
        <v>F</v>
      </c>
      <c r="H82" s="40" t="str">
        <f>CHOOSE(1+MOD($F$3+7-2,7),"Su","M","Tu","W","Th","F","Sa")</f>
        <v>Sa</v>
      </c>
      <c r="J82" s="12">
        <f>(DATE(YEAR($B$81),8,11)+(1-1)*7)+IF(2&lt;WEEKDAY(DATE(YEAR($B$81),8,11)),2+7-WEEKDAY(DATE(YEAR($B$81),8,11)),2-WEEKDAY(DATE(YEAR($B$81),8,11)))</f>
        <v>46251</v>
      </c>
      <c r="K82" s="2" t="s">
        <v>32</v>
      </c>
      <c r="L82" s="1" t="s">
        <v>3</v>
      </c>
      <c r="N82" s="50"/>
    </row>
    <row r="83" spans="2:14" x14ac:dyDescent="0.25">
      <c r="B83" s="37" t="str">
        <f>IF(WEEKDAY(B81,1)=$F$3,B81,"")</f>
        <v/>
      </c>
      <c r="C83" s="37" t="str">
        <f>IF(B83="",IF(WEEKDAY(B81,1)=MOD($F$3,7)+1,B81,""),B83+1)</f>
        <v/>
      </c>
      <c r="D83" s="37" t="str">
        <f>IF(C83="",IF(WEEKDAY(B81,1)=MOD($F$3+1,7)+1,B81,""),C83+1)</f>
        <v/>
      </c>
      <c r="E83" s="37" t="str">
        <f>IF(D83="",IF(WEEKDAY(B81,1)=MOD($F$3+2,7)+1,B81,""),D83+1)</f>
        <v/>
      </c>
      <c r="F83" s="37" t="str">
        <f>IF(E83="",IF(WEEKDAY(B81,1)=MOD($F$3+3,7)+1,B81,""),E83+1)</f>
        <v/>
      </c>
      <c r="G83" s="37" t="str">
        <f>IF(F83="",IF(WEEKDAY(B81,1)=MOD($F$3+4,7)+1,B81,""),F83+1)</f>
        <v/>
      </c>
      <c r="H83" s="37">
        <f>IF(G83="",IF(WEEKDAY(B81,1)=MOD($F$3+5,7)+1,B81,""),G83+1)</f>
        <v>46235</v>
      </c>
      <c r="J83" s="12">
        <f>(DATE(YEAR($B$81),8,11)+(1-1)*7)+IF(2&lt;WEEKDAY(DATE(YEAR($B$81),8,11)),2+7-WEEKDAY(DATE(YEAR($B$81),8,11)),2-WEEKDAY(DATE(YEAR($B$81),8,11)))</f>
        <v>46251</v>
      </c>
      <c r="K83" s="2" t="s">
        <v>41</v>
      </c>
      <c r="L83" s="1" t="s">
        <v>4</v>
      </c>
      <c r="N83" s="50"/>
    </row>
    <row r="84" spans="2:14" x14ac:dyDescent="0.25">
      <c r="B84" s="37">
        <f>IF(H83="","",IF(MONTH(H83+1)&lt;&gt;MONTH(H83),"",H83+1))</f>
        <v>46236</v>
      </c>
      <c r="C84" s="37">
        <f>IF(B84="","",IF(MONTH(B84+1)&lt;&gt;MONTH(B84),"",B84+1))</f>
        <v>46237</v>
      </c>
      <c r="D84" s="37">
        <f t="shared" ref="D84:H84" si="21">IF(C84="","",IF(MONTH(C84+1)&lt;&gt;MONTH(C84),"",C84+1))</f>
        <v>46238</v>
      </c>
      <c r="E84" s="37">
        <f t="shared" si="21"/>
        <v>46239</v>
      </c>
      <c r="F84" s="37">
        <f t="shared" si="21"/>
        <v>46240</v>
      </c>
      <c r="G84" s="37">
        <f t="shared" si="21"/>
        <v>46241</v>
      </c>
      <c r="H84" s="37">
        <f t="shared" si="21"/>
        <v>46242</v>
      </c>
      <c r="J84" s="12">
        <f>(DATE(YEAR($B$81),8,18)+(1-1)*7)+IF(2&lt;WEEKDAY(DATE(YEAR($B$81),8,18)),2+7-WEEKDAY(DATE(YEAR($B$81),8,18)),2-WEEKDAY(DATE(YEAR($B$81),8,18)))</f>
        <v>46258</v>
      </c>
      <c r="K84" s="2" t="s">
        <v>33</v>
      </c>
      <c r="L84" s="1" t="s">
        <v>3</v>
      </c>
      <c r="N84" s="50"/>
    </row>
    <row r="85" spans="2:14" x14ac:dyDescent="0.25">
      <c r="B85" s="37">
        <f t="shared" ref="B85:B88" si="22">IF(H84="","",IF(MONTH(H84+1)&lt;&gt;MONTH(H84),"",H84+1))</f>
        <v>46243</v>
      </c>
      <c r="C85" s="37">
        <f t="shared" ref="C85:H88" si="23">IF(B85="","",IF(MONTH(B85+1)&lt;&gt;MONTH(B85),"",B85+1))</f>
        <v>46244</v>
      </c>
      <c r="D85" s="37">
        <f t="shared" si="23"/>
        <v>46245</v>
      </c>
      <c r="E85" s="37">
        <f t="shared" si="23"/>
        <v>46246</v>
      </c>
      <c r="F85" s="37">
        <f t="shared" si="23"/>
        <v>46247</v>
      </c>
      <c r="G85" s="37">
        <f t="shared" si="23"/>
        <v>46248</v>
      </c>
      <c r="H85" s="37">
        <f t="shared" si="23"/>
        <v>46249</v>
      </c>
      <c r="J85" s="12">
        <f>(DATE(YEAR($B$81),8,20)+(1-1)*7)+IF(4&lt;WEEKDAY(DATE(YEAR($B$81),8,20)),4+7-WEEKDAY(DATE(YEAR($B$81),8,20)),4-WEEKDAY(DATE(YEAR($B$81),8,20)))</f>
        <v>46260</v>
      </c>
      <c r="K85" s="2" t="s">
        <v>34</v>
      </c>
      <c r="L85" s="1" t="s">
        <v>3</v>
      </c>
      <c r="N85" s="50"/>
    </row>
    <row r="86" spans="2:14" x14ac:dyDescent="0.25">
      <c r="B86" s="37">
        <f t="shared" si="22"/>
        <v>46250</v>
      </c>
      <c r="C86" s="37">
        <f t="shared" si="23"/>
        <v>46251</v>
      </c>
      <c r="D86" s="37">
        <f t="shared" si="23"/>
        <v>46252</v>
      </c>
      <c r="E86" s="37">
        <f t="shared" si="23"/>
        <v>46253</v>
      </c>
      <c r="F86" s="37">
        <f t="shared" si="23"/>
        <v>46254</v>
      </c>
      <c r="G86" s="37">
        <f t="shared" si="23"/>
        <v>46255</v>
      </c>
      <c r="H86" s="37">
        <f t="shared" si="23"/>
        <v>46256</v>
      </c>
      <c r="J86" s="12"/>
      <c r="L86" s="1" t="s">
        <v>2</v>
      </c>
      <c r="N86" s="50"/>
    </row>
    <row r="87" spans="2:14" x14ac:dyDescent="0.25">
      <c r="B87" s="37">
        <f t="shared" si="22"/>
        <v>46257</v>
      </c>
      <c r="C87" s="37">
        <f t="shared" si="23"/>
        <v>46258</v>
      </c>
      <c r="D87" s="37">
        <f t="shared" si="23"/>
        <v>46259</v>
      </c>
      <c r="E87" s="37">
        <f t="shared" si="23"/>
        <v>46260</v>
      </c>
      <c r="F87" s="37">
        <f t="shared" si="23"/>
        <v>46261</v>
      </c>
      <c r="G87" s="37">
        <f t="shared" si="23"/>
        <v>46262</v>
      </c>
      <c r="H87" s="37">
        <f t="shared" si="23"/>
        <v>46263</v>
      </c>
      <c r="J87" s="12"/>
      <c r="L87" s="1" t="s">
        <v>2</v>
      </c>
      <c r="N87" s="50"/>
    </row>
    <row r="88" spans="2:14" x14ac:dyDescent="0.25">
      <c r="B88" s="37">
        <f t="shared" si="22"/>
        <v>46264</v>
      </c>
      <c r="C88" s="37">
        <f t="shared" si="23"/>
        <v>46265</v>
      </c>
      <c r="D88" s="37" t="str">
        <f t="shared" si="23"/>
        <v/>
      </c>
      <c r="E88" s="37" t="str">
        <f t="shared" si="23"/>
        <v/>
      </c>
      <c r="F88" s="37" t="str">
        <f t="shared" si="23"/>
        <v/>
      </c>
      <c r="G88" s="37" t="str">
        <f t="shared" si="23"/>
        <v/>
      </c>
      <c r="H88" s="37" t="str">
        <f t="shared" si="23"/>
        <v/>
      </c>
      <c r="J88" s="12"/>
      <c r="L88" s="1" t="s">
        <v>2</v>
      </c>
      <c r="N88" s="50"/>
    </row>
    <row r="89" spans="2:14" x14ac:dyDescent="0.25">
      <c r="J89" s="12"/>
      <c r="L89" s="1"/>
      <c r="N89" s="50"/>
    </row>
    <row r="90" spans="2:14" x14ac:dyDescent="0.25">
      <c r="J90" s="12"/>
      <c r="L90" s="1"/>
      <c r="N90" s="51" t="s">
        <v>8</v>
      </c>
    </row>
    <row r="91" spans="2:14" s="10" customFormat="1" ht="15.5" x14ac:dyDescent="0.35">
      <c r="B91" s="80">
        <f>DATE($B$3,9,1)</f>
        <v>46266</v>
      </c>
      <c r="C91" s="82"/>
      <c r="D91" s="82"/>
      <c r="E91" s="82"/>
      <c r="F91" s="82"/>
      <c r="G91" s="82"/>
      <c r="H91" s="82"/>
      <c r="I91" s="6"/>
      <c r="J91" s="30" t="str">
        <f>TEXT(B91,"mmmm")</f>
        <v>September</v>
      </c>
      <c r="K91" s="31"/>
      <c r="L91" s="32"/>
      <c r="N91" s="50"/>
    </row>
    <row r="92" spans="2:14" s="1" customFormat="1" x14ac:dyDescent="0.25">
      <c r="B92" s="38" t="str">
        <f>CHOOSE(1+MOD($F$3+1-2,7),"Su","M","Tu","W","Th","F","Sa")</f>
        <v>Su</v>
      </c>
      <c r="C92" s="39" t="str">
        <f>CHOOSE(1+MOD($F$3+2-2,7),"Su","M","Tu","W","Th","F","Sa")</f>
        <v>M</v>
      </c>
      <c r="D92" s="39" t="str">
        <f>CHOOSE(1+MOD($F$3+3-2,7),"Su","M","Tu","W","Th","F","Sa")</f>
        <v>Tu</v>
      </c>
      <c r="E92" s="39" t="str">
        <f>CHOOSE(1+MOD($F$3+4-2,7),"Su","M","Tu","W","Th","F","Sa")</f>
        <v>W</v>
      </c>
      <c r="F92" s="39" t="str">
        <f>CHOOSE(1+MOD($F$3+5-2,7),"Su","M","Tu","W","Th","F","Sa")</f>
        <v>Th</v>
      </c>
      <c r="G92" s="39" t="str">
        <f>CHOOSE(1+MOD($F$3+6-2,7),"Su","M","Tu","W","Th","F","Sa")</f>
        <v>F</v>
      </c>
      <c r="H92" s="40" t="str">
        <f>CHOOSE(1+MOD($F$3+7-2,7),"Su","M","Tu","W","Th","F","Sa")</f>
        <v>Sa</v>
      </c>
      <c r="J92" s="12">
        <f>(DATE(YEAR($B$91),9,1)+(1-1)*7)+IF(2&lt;WEEKDAY(DATE(YEAR($B$91),9,1)),2+7-WEEKDAY(DATE(YEAR($B$91),9,1)),2-WEEKDAY(DATE(YEAR($B$91),9,1)))</f>
        <v>46272</v>
      </c>
      <c r="K92" s="2" t="s">
        <v>35</v>
      </c>
      <c r="L92" s="1" t="s">
        <v>3</v>
      </c>
      <c r="N92" s="52"/>
    </row>
    <row r="93" spans="2:14" x14ac:dyDescent="0.25">
      <c r="B93" s="37" t="str">
        <f>IF(WEEKDAY(B91,1)=$F$3,B91,"")</f>
        <v/>
      </c>
      <c r="C93" s="37" t="str">
        <f>IF(B93="",IF(WEEKDAY(B91,1)=MOD($F$3,7)+1,B91,""),B93+1)</f>
        <v/>
      </c>
      <c r="D93" s="37">
        <f>IF(C93="",IF(WEEKDAY(B91,1)=MOD($F$3+1,7)+1,B91,""),C93+1)</f>
        <v>46266</v>
      </c>
      <c r="E93" s="37">
        <f>IF(D93="",IF(WEEKDAY(B91,1)=MOD($F$3+2,7)+1,B91,""),D93+1)</f>
        <v>46267</v>
      </c>
      <c r="F93" s="37">
        <f>IF(E93="",IF(WEEKDAY(B91,1)=MOD($F$3+3,7)+1,B91,""),E93+1)</f>
        <v>46268</v>
      </c>
      <c r="G93" s="37">
        <f>IF(F93="",IF(WEEKDAY(B91,1)=MOD($F$3+4,7)+1,B91,""),F93+1)</f>
        <v>46269</v>
      </c>
      <c r="H93" s="37">
        <f>IF(G93="",IF(WEEKDAY(B91,1)=MOD($F$3+5,7)+1,B91,""),G93+1)</f>
        <v>46270</v>
      </c>
      <c r="J93" s="12">
        <f>(DATE(YEAR($B$91),9,8)+(1-1)*7)+IF(2&lt;WEEKDAY(DATE(YEAR($B$91),9,8)),2+7-WEEKDAY(DATE(YEAR($B$91),9,8)),2-WEEKDAY(DATE(YEAR($B$91),9,8)))</f>
        <v>46279</v>
      </c>
      <c r="K93" s="2" t="s">
        <v>36</v>
      </c>
      <c r="L93" s="1" t="s">
        <v>3</v>
      </c>
      <c r="N93" s="50"/>
    </row>
    <row r="94" spans="2:14" x14ac:dyDescent="0.25">
      <c r="B94" s="37">
        <f>IF(H93="","",IF(MONTH(H93+1)&lt;&gt;MONTH(H93),"",H93+1))</f>
        <v>46271</v>
      </c>
      <c r="C94" s="37">
        <f>IF(B94="","",IF(MONTH(B94+1)&lt;&gt;MONTH(B94),"",B94+1))</f>
        <v>46272</v>
      </c>
      <c r="D94" s="37">
        <f t="shared" ref="D94:H94" si="24">IF(C94="","",IF(MONTH(C94+1)&lt;&gt;MONTH(C94),"",C94+1))</f>
        <v>46273</v>
      </c>
      <c r="E94" s="37">
        <f t="shared" si="24"/>
        <v>46274</v>
      </c>
      <c r="F94" s="37">
        <f t="shared" si="24"/>
        <v>46275</v>
      </c>
      <c r="G94" s="37">
        <f t="shared" si="24"/>
        <v>46276</v>
      </c>
      <c r="H94" s="37">
        <f t="shared" si="24"/>
        <v>46277</v>
      </c>
      <c r="J94" s="12">
        <f>(DATE(YEAR($B$91),9,16)+(1-1)*7)+IF(3&lt;WEEKDAY(DATE(YEAR($B$91),9,16)),3+7-WEEKDAY(DATE(YEAR($B$91),9,16)),3-WEEKDAY(DATE(YEAR($B$91),9,16)))</f>
        <v>46287</v>
      </c>
      <c r="K94" s="2" t="s">
        <v>40</v>
      </c>
      <c r="L94" s="1" t="s">
        <v>3</v>
      </c>
      <c r="N94" s="50"/>
    </row>
    <row r="95" spans="2:14" x14ac:dyDescent="0.25">
      <c r="B95" s="37">
        <f t="shared" ref="B95:B98" si="25">IF(H94="","",IF(MONTH(H94+1)&lt;&gt;MONTH(H94),"",H94+1))</f>
        <v>46278</v>
      </c>
      <c r="C95" s="37">
        <f t="shared" ref="C95:H98" si="26">IF(B95="","",IF(MONTH(B95+1)&lt;&gt;MONTH(B95),"",B95+1))</f>
        <v>46279</v>
      </c>
      <c r="D95" s="37">
        <f t="shared" si="26"/>
        <v>46280</v>
      </c>
      <c r="E95" s="37">
        <f t="shared" si="26"/>
        <v>46281</v>
      </c>
      <c r="F95" s="37">
        <f t="shared" si="26"/>
        <v>46282</v>
      </c>
      <c r="G95" s="37">
        <f t="shared" si="26"/>
        <v>46283</v>
      </c>
      <c r="H95" s="37">
        <f t="shared" si="26"/>
        <v>46284</v>
      </c>
      <c r="J95" s="12">
        <f>(DATE(YEAR($B$91),9,25)+(1-1)*7)+IF(5&lt;WEEKDAY(DATE(YEAR($B$91),9,25)),5+7-WEEKDAY(DATE(YEAR($B$91),9,25)),5-WEEKDAY(DATE(YEAR($B$91),9,25)))</f>
        <v>46296</v>
      </c>
      <c r="K95" s="2" t="s">
        <v>37</v>
      </c>
      <c r="L95" s="1" t="s">
        <v>3</v>
      </c>
      <c r="N95" s="50"/>
    </row>
    <row r="96" spans="2:14" x14ac:dyDescent="0.25">
      <c r="B96" s="37">
        <f t="shared" si="25"/>
        <v>46285</v>
      </c>
      <c r="C96" s="37">
        <f t="shared" si="26"/>
        <v>46286</v>
      </c>
      <c r="D96" s="37">
        <f t="shared" si="26"/>
        <v>46287</v>
      </c>
      <c r="E96" s="37">
        <f t="shared" si="26"/>
        <v>46288</v>
      </c>
      <c r="F96" s="37">
        <f t="shared" si="26"/>
        <v>46289</v>
      </c>
      <c r="G96" s="37">
        <f t="shared" si="26"/>
        <v>46290</v>
      </c>
      <c r="H96" s="37">
        <f t="shared" si="26"/>
        <v>46291</v>
      </c>
      <c r="J96" s="12"/>
      <c r="L96" s="1"/>
      <c r="N96" s="50"/>
    </row>
    <row r="97" spans="2:14" x14ac:dyDescent="0.25">
      <c r="B97" s="37">
        <f t="shared" si="25"/>
        <v>46292</v>
      </c>
      <c r="C97" s="37">
        <f t="shared" si="26"/>
        <v>46293</v>
      </c>
      <c r="D97" s="37">
        <f t="shared" si="26"/>
        <v>46294</v>
      </c>
      <c r="E97" s="37">
        <f t="shared" si="26"/>
        <v>46295</v>
      </c>
      <c r="F97" s="37" t="str">
        <f t="shared" si="26"/>
        <v/>
      </c>
      <c r="G97" s="37" t="str">
        <f t="shared" si="26"/>
        <v/>
      </c>
      <c r="H97" s="37" t="str">
        <f t="shared" si="26"/>
        <v/>
      </c>
      <c r="J97" s="12"/>
      <c r="L97" s="1"/>
      <c r="N97" s="50"/>
    </row>
    <row r="98" spans="2:14" x14ac:dyDescent="0.25">
      <c r="B98" s="37" t="str">
        <f t="shared" si="25"/>
        <v/>
      </c>
      <c r="C98" s="37" t="str">
        <f t="shared" si="26"/>
        <v/>
      </c>
      <c r="D98" s="37" t="str">
        <f t="shared" si="26"/>
        <v/>
      </c>
      <c r="E98" s="37" t="str">
        <f t="shared" si="26"/>
        <v/>
      </c>
      <c r="F98" s="37" t="str">
        <f t="shared" si="26"/>
        <v/>
      </c>
      <c r="G98" s="37" t="str">
        <f t="shared" si="26"/>
        <v/>
      </c>
      <c r="H98" s="37" t="str">
        <f t="shared" si="26"/>
        <v/>
      </c>
      <c r="J98" s="12"/>
      <c r="L98" s="1"/>
      <c r="N98" s="50"/>
    </row>
    <row r="99" spans="2:14" x14ac:dyDescent="0.25">
      <c r="J99" s="12"/>
      <c r="L99" s="1"/>
      <c r="N99" s="50"/>
    </row>
    <row r="100" spans="2:14" x14ac:dyDescent="0.25">
      <c r="J100" s="12"/>
      <c r="L100" s="1"/>
      <c r="N100" s="51" t="s">
        <v>8</v>
      </c>
    </row>
    <row r="101" spans="2:14" s="10" customFormat="1" ht="15.5" x14ac:dyDescent="0.35">
      <c r="B101" s="80">
        <f>DATE($B$3,10,1)</f>
        <v>46296</v>
      </c>
      <c r="C101" s="82"/>
      <c r="D101" s="82"/>
      <c r="E101" s="82"/>
      <c r="F101" s="82"/>
      <c r="G101" s="82"/>
      <c r="H101" s="82"/>
      <c r="I101" s="6"/>
      <c r="J101" s="30" t="str">
        <f>TEXT(B101,"mmmm")</f>
        <v>October</v>
      </c>
      <c r="K101" s="31"/>
      <c r="L101" s="32"/>
      <c r="N101" s="50"/>
    </row>
    <row r="102" spans="2:14" x14ac:dyDescent="0.25">
      <c r="B102" s="38" t="str">
        <f>CHOOSE(1+MOD($F$3+1-2,7),"Su","M","Tu","W","Th","F","Sa")</f>
        <v>Su</v>
      </c>
      <c r="C102" s="39" t="str">
        <f>CHOOSE(1+MOD($F$3+2-2,7),"Su","M","Tu","W","Th","F","Sa")</f>
        <v>M</v>
      </c>
      <c r="D102" s="39" t="str">
        <f>CHOOSE(1+MOD($F$3+3-2,7),"Su","M","Tu","W","Th","F","Sa")</f>
        <v>Tu</v>
      </c>
      <c r="E102" s="39" t="str">
        <f>CHOOSE(1+MOD($F$3+4-2,7),"Su","M","Tu","W","Th","F","Sa")</f>
        <v>W</v>
      </c>
      <c r="F102" s="39" t="str">
        <f>CHOOSE(1+MOD($F$3+5-2,7),"Su","M","Tu","W","Th","F","Sa")</f>
        <v>Th</v>
      </c>
      <c r="G102" s="39" t="str">
        <f>CHOOSE(1+MOD($F$3+6-2,7),"Su","M","Tu","W","Th","F","Sa")</f>
        <v>F</v>
      </c>
      <c r="H102" s="40" t="str">
        <f>CHOOSE(1+MOD($F$3+7-2,7),"Su","M","Tu","W","Th","F","Sa")</f>
        <v>Sa</v>
      </c>
      <c r="I102" s="10"/>
      <c r="J102" s="12">
        <f>(DATE(YEAR($B$101),10,1)+(1-1)*7)+IF(4&lt;WEEKDAY(DATE(YEAR($B$101),10,1)),4+7-WEEKDAY(DATE(YEAR($B$101),10,1)),4-WEEKDAY(DATE(YEAR($B$101),10,1)))</f>
        <v>46302</v>
      </c>
      <c r="K102" s="2" t="s">
        <v>42</v>
      </c>
      <c r="L102" s="1" t="s">
        <v>3</v>
      </c>
      <c r="N102" s="50"/>
    </row>
    <row r="103" spans="2:14" x14ac:dyDescent="0.25">
      <c r="B103" s="37" t="str">
        <f>IF(WEEKDAY(B101,1)=$F$3,B101,"")</f>
        <v/>
      </c>
      <c r="C103" s="37" t="str">
        <f>IF(B103="",IF(WEEKDAY(B101,1)=MOD($F$3,7)+1,B101,""),B103+1)</f>
        <v/>
      </c>
      <c r="D103" s="37" t="str">
        <f>IF(C103="",IF(WEEKDAY(B101,1)=MOD($F$3+1,7)+1,B101,""),C103+1)</f>
        <v/>
      </c>
      <c r="E103" s="37" t="str">
        <f>IF(D103="",IF(WEEKDAY(B101,1)=MOD($F$3+2,7)+1,B101,""),D103+1)</f>
        <v/>
      </c>
      <c r="F103" s="37">
        <f>IF(E103="",IF(WEEKDAY(B101,1)=MOD($F$3+3,7)+1,B101,""),E103+1)</f>
        <v>46296</v>
      </c>
      <c r="G103" s="37">
        <f>IF(F103="",IF(WEEKDAY(B101,1)=MOD($F$3+4,7)+1,B101,""),F103+1)</f>
        <v>46297</v>
      </c>
      <c r="H103" s="37">
        <f>IF(G103="",IF(WEEKDAY(B101,1)=MOD($F$3+5,7)+1,B101,""),G103+1)</f>
        <v>46298</v>
      </c>
      <c r="J103" s="12">
        <f>(DATE(YEAR($B$101),10,2)+(1-1)*7)+IF(5&lt;WEEKDAY(DATE(YEAR($B$101),10,2)),5+7-WEEKDAY(DATE(YEAR($B$101),10,2)),5-WEEKDAY(DATE(YEAR($B$101),10,2)))</f>
        <v>46303</v>
      </c>
      <c r="K103" s="2" t="s">
        <v>43</v>
      </c>
      <c r="L103" s="1" t="s">
        <v>3</v>
      </c>
      <c r="N103" s="50"/>
    </row>
    <row r="104" spans="2:14" x14ac:dyDescent="0.25">
      <c r="B104" s="37">
        <f>IF(H103="","",IF(MONTH(H103+1)&lt;&gt;MONTH(H103),"",H103+1))</f>
        <v>46299</v>
      </c>
      <c r="C104" s="37">
        <f>IF(B104="","",IF(MONTH(B104+1)&lt;&gt;MONTH(B104),"",B104+1))</f>
        <v>46300</v>
      </c>
      <c r="D104" s="37">
        <f t="shared" ref="D104:H104" si="27">IF(C104="","",IF(MONTH(C104+1)&lt;&gt;MONTH(C104),"",C104+1))</f>
        <v>46301</v>
      </c>
      <c r="E104" s="37">
        <f t="shared" si="27"/>
        <v>46302</v>
      </c>
      <c r="F104" s="37">
        <f t="shared" si="27"/>
        <v>46303</v>
      </c>
      <c r="G104" s="37">
        <f t="shared" si="27"/>
        <v>46304</v>
      </c>
      <c r="H104" s="37">
        <f t="shared" si="27"/>
        <v>46305</v>
      </c>
      <c r="J104" s="12">
        <f>DATE(YEAR($B$101),10,13)</f>
        <v>46308</v>
      </c>
      <c r="K104" s="2" t="s">
        <v>44</v>
      </c>
      <c r="L104" s="1" t="s">
        <v>3</v>
      </c>
      <c r="N104" s="50"/>
    </row>
    <row r="105" spans="2:14" x14ac:dyDescent="0.25">
      <c r="B105" s="37">
        <f t="shared" ref="B105:B108" si="28">IF(H104="","",IF(MONTH(H104+1)&lt;&gt;MONTH(H104),"",H104+1))</f>
        <v>46306</v>
      </c>
      <c r="C105" s="37">
        <f t="shared" ref="C105:H108" si="29">IF(B105="","",IF(MONTH(B105+1)&lt;&gt;MONTH(B105),"",B105+1))</f>
        <v>46307</v>
      </c>
      <c r="D105" s="37">
        <f t="shared" si="29"/>
        <v>46308</v>
      </c>
      <c r="E105" s="37">
        <f t="shared" si="29"/>
        <v>46309</v>
      </c>
      <c r="F105" s="37">
        <f t="shared" si="29"/>
        <v>46310</v>
      </c>
      <c r="G105" s="37">
        <f t="shared" si="29"/>
        <v>46311</v>
      </c>
      <c r="H105" s="37">
        <f t="shared" si="29"/>
        <v>46312</v>
      </c>
      <c r="J105" s="12"/>
      <c r="L105" s="1"/>
      <c r="N105" s="50"/>
    </row>
    <row r="106" spans="2:14" x14ac:dyDescent="0.25">
      <c r="B106" s="37">
        <f t="shared" si="28"/>
        <v>46313</v>
      </c>
      <c r="C106" s="37">
        <f t="shared" si="29"/>
        <v>46314</v>
      </c>
      <c r="D106" s="37">
        <f t="shared" si="29"/>
        <v>46315</v>
      </c>
      <c r="E106" s="37">
        <f t="shared" si="29"/>
        <v>46316</v>
      </c>
      <c r="F106" s="37">
        <f t="shared" si="29"/>
        <v>46317</v>
      </c>
      <c r="G106" s="37">
        <f t="shared" si="29"/>
        <v>46318</v>
      </c>
      <c r="H106" s="37">
        <f t="shared" si="29"/>
        <v>46319</v>
      </c>
      <c r="J106" s="12"/>
      <c r="L106" s="1"/>
      <c r="N106" s="50"/>
    </row>
    <row r="107" spans="2:14" x14ac:dyDescent="0.25">
      <c r="B107" s="37">
        <f t="shared" si="28"/>
        <v>46320</v>
      </c>
      <c r="C107" s="37">
        <f t="shared" si="29"/>
        <v>46321</v>
      </c>
      <c r="D107" s="37">
        <f t="shared" si="29"/>
        <v>46322</v>
      </c>
      <c r="E107" s="37">
        <f t="shared" si="29"/>
        <v>46323</v>
      </c>
      <c r="F107" s="37">
        <f t="shared" si="29"/>
        <v>46324</v>
      </c>
      <c r="G107" s="37">
        <f t="shared" si="29"/>
        <v>46325</v>
      </c>
      <c r="H107" s="37">
        <f t="shared" si="29"/>
        <v>46326</v>
      </c>
      <c r="J107" s="12"/>
      <c r="L107" s="1"/>
      <c r="N107" s="50"/>
    </row>
    <row r="108" spans="2:14" x14ac:dyDescent="0.25">
      <c r="B108" s="37" t="str">
        <f t="shared" si="28"/>
        <v/>
      </c>
      <c r="C108" s="37" t="str">
        <f t="shared" si="29"/>
        <v/>
      </c>
      <c r="D108" s="37" t="str">
        <f t="shared" si="29"/>
        <v/>
      </c>
      <c r="E108" s="37" t="str">
        <f t="shared" si="29"/>
        <v/>
      </c>
      <c r="F108" s="37" t="str">
        <f t="shared" si="29"/>
        <v/>
      </c>
      <c r="G108" s="37" t="str">
        <f t="shared" si="29"/>
        <v/>
      </c>
      <c r="H108" s="37" t="str">
        <f t="shared" si="29"/>
        <v/>
      </c>
      <c r="J108" s="12"/>
      <c r="L108" s="1"/>
      <c r="N108" s="50"/>
    </row>
    <row r="109" spans="2:14" x14ac:dyDescent="0.25">
      <c r="J109" s="12"/>
      <c r="L109" s="1"/>
      <c r="N109" s="50"/>
    </row>
    <row r="110" spans="2:14" x14ac:dyDescent="0.25">
      <c r="J110" s="12"/>
      <c r="L110" s="1"/>
      <c r="N110" s="51" t="s">
        <v>8</v>
      </c>
    </row>
    <row r="111" spans="2:14" s="10" customFormat="1" ht="15.5" x14ac:dyDescent="0.35">
      <c r="B111" s="80">
        <f>DATE($B$3,11,1)</f>
        <v>46327</v>
      </c>
      <c r="C111" s="82"/>
      <c r="D111" s="82"/>
      <c r="E111" s="82"/>
      <c r="F111" s="82"/>
      <c r="G111" s="82"/>
      <c r="H111" s="82"/>
      <c r="I111" s="6"/>
      <c r="J111" s="30" t="str">
        <f>TEXT(B111,"mmmm")</f>
        <v>November</v>
      </c>
      <c r="K111" s="31"/>
      <c r="L111" s="32"/>
      <c r="N111" s="50"/>
    </row>
    <row r="112" spans="2:14" x14ac:dyDescent="0.25">
      <c r="B112" s="38" t="str">
        <f>CHOOSE(1+MOD($F$3+1-2,7),"Su","M","Tu","W","Th","F","Sa")</f>
        <v>Su</v>
      </c>
      <c r="C112" s="39" t="str">
        <f>CHOOSE(1+MOD($F$3+2-2,7),"Su","M","Tu","W","Th","F","Sa")</f>
        <v>M</v>
      </c>
      <c r="D112" s="39" t="str">
        <f>CHOOSE(1+MOD($F$3+3-2,7),"Su","M","Tu","W","Th","F","Sa")</f>
        <v>Tu</v>
      </c>
      <c r="E112" s="39" t="str">
        <f>CHOOSE(1+MOD($F$3+4-2,7),"Su","M","Tu","W","Th","F","Sa")</f>
        <v>W</v>
      </c>
      <c r="F112" s="39" t="str">
        <f>CHOOSE(1+MOD($F$3+5-2,7),"Su","M","Tu","W","Th","F","Sa")</f>
        <v>Th</v>
      </c>
      <c r="G112" s="39" t="str">
        <f>CHOOSE(1+MOD($F$3+6-2,7),"Su","M","Tu","W","Th","F","Sa")</f>
        <v>F</v>
      </c>
      <c r="H112" s="40" t="str">
        <f>CHOOSE(1+MOD($F$3+7-2,7),"Su","M","Tu","W","Th","F","Sa")</f>
        <v>Sa</v>
      </c>
      <c r="I112" s="10"/>
      <c r="J112" s="12">
        <f>DATE(YEAR($B$101),11,10)</f>
        <v>46336</v>
      </c>
      <c r="K112" s="2" t="s">
        <v>45</v>
      </c>
      <c r="L112" s="1" t="s">
        <v>3</v>
      </c>
      <c r="N112" s="50"/>
    </row>
    <row r="113" spans="2:14" x14ac:dyDescent="0.25">
      <c r="B113" s="37">
        <f>IF(WEEKDAY(B111,1)=$F$3,B111,"")</f>
        <v>46327</v>
      </c>
      <c r="C113" s="37">
        <f>IF(B113="",IF(WEEKDAY(B111,1)=MOD($F$3,7)+1,B111,""),B113+1)</f>
        <v>46328</v>
      </c>
      <c r="D113" s="37">
        <f>IF(C113="",IF(WEEKDAY(B111,1)=MOD($F$3+1,7)+1,B111,""),C113+1)</f>
        <v>46329</v>
      </c>
      <c r="E113" s="37">
        <f>IF(D113="",IF(WEEKDAY(B111,1)=MOD($F$3+2,7)+1,B111,""),D113+1)</f>
        <v>46330</v>
      </c>
      <c r="F113" s="37">
        <f>IF(E113="",IF(WEEKDAY(B111,1)=MOD($F$3+3,7)+1,B111,""),E113+1)</f>
        <v>46331</v>
      </c>
      <c r="G113" s="37">
        <f>IF(F113="",IF(WEEKDAY(B111,1)=MOD($F$3+4,7)+1,B111,""),F113+1)</f>
        <v>46332</v>
      </c>
      <c r="H113" s="37">
        <f>IF(G113="",IF(WEEKDAY(B111,1)=MOD($F$3+5,7)+1,B111,""),G113+1)</f>
        <v>46333</v>
      </c>
      <c r="J113" s="12">
        <f>DATE(YEAR($B$101),11,19)</f>
        <v>46345</v>
      </c>
      <c r="K113" s="2" t="s">
        <v>46</v>
      </c>
      <c r="L113" s="1" t="s">
        <v>3</v>
      </c>
      <c r="N113" s="50"/>
    </row>
    <row r="114" spans="2:14" x14ac:dyDescent="0.25">
      <c r="B114" s="37">
        <f>IF(H113="","",IF(MONTH(H113+1)&lt;&gt;MONTH(H113),"",H113+1))</f>
        <v>46334</v>
      </c>
      <c r="C114" s="37">
        <f>IF(B114="","",IF(MONTH(B114+1)&lt;&gt;MONTH(B114),"",B114+1))</f>
        <v>46335</v>
      </c>
      <c r="D114" s="37">
        <f t="shared" ref="D114:H114" si="30">IF(C114="","",IF(MONTH(C114+1)&lt;&gt;MONTH(C114),"",C114+1))</f>
        <v>46336</v>
      </c>
      <c r="E114" s="37">
        <f t="shared" si="30"/>
        <v>46337</v>
      </c>
      <c r="F114" s="37">
        <f t="shared" si="30"/>
        <v>46338</v>
      </c>
      <c r="G114" s="37">
        <f t="shared" si="30"/>
        <v>46339</v>
      </c>
      <c r="H114" s="37">
        <f t="shared" si="30"/>
        <v>46340</v>
      </c>
      <c r="J114" s="12">
        <f>DATE(YEAR($B$101),11,26)</f>
        <v>46352</v>
      </c>
      <c r="K114" s="2" t="s">
        <v>47</v>
      </c>
      <c r="L114" s="1" t="s">
        <v>3</v>
      </c>
      <c r="N114" s="50"/>
    </row>
    <row r="115" spans="2:14" x14ac:dyDescent="0.25">
      <c r="B115" s="37">
        <f t="shared" ref="B115:B118" si="31">IF(H114="","",IF(MONTH(H114+1)&lt;&gt;MONTH(H114),"",H114+1))</f>
        <v>46341</v>
      </c>
      <c r="C115" s="37">
        <f t="shared" ref="C115:H118" si="32">IF(B115="","",IF(MONTH(B115+1)&lt;&gt;MONTH(B115),"",B115+1))</f>
        <v>46342</v>
      </c>
      <c r="D115" s="37">
        <f t="shared" si="32"/>
        <v>46343</v>
      </c>
      <c r="E115" s="37">
        <f t="shared" si="32"/>
        <v>46344</v>
      </c>
      <c r="F115" s="37">
        <f t="shared" si="32"/>
        <v>46345</v>
      </c>
      <c r="G115" s="37">
        <f t="shared" si="32"/>
        <v>46346</v>
      </c>
      <c r="H115" s="37">
        <f t="shared" si="32"/>
        <v>46347</v>
      </c>
      <c r="J115" s="12"/>
      <c r="L115" s="1"/>
      <c r="N115" s="50"/>
    </row>
    <row r="116" spans="2:14" x14ac:dyDescent="0.25">
      <c r="B116" s="37">
        <f t="shared" si="31"/>
        <v>46348</v>
      </c>
      <c r="C116" s="37">
        <f t="shared" si="32"/>
        <v>46349</v>
      </c>
      <c r="D116" s="37">
        <f t="shared" si="32"/>
        <v>46350</v>
      </c>
      <c r="E116" s="37">
        <f t="shared" si="32"/>
        <v>46351</v>
      </c>
      <c r="F116" s="37">
        <f t="shared" si="32"/>
        <v>46352</v>
      </c>
      <c r="G116" s="37">
        <f t="shared" si="32"/>
        <v>46353</v>
      </c>
      <c r="H116" s="37">
        <f t="shared" si="32"/>
        <v>46354</v>
      </c>
      <c r="J116" s="12"/>
      <c r="L116" s="1"/>
      <c r="N116" s="50"/>
    </row>
    <row r="117" spans="2:14" x14ac:dyDescent="0.25">
      <c r="B117" s="37">
        <f t="shared" si="31"/>
        <v>46355</v>
      </c>
      <c r="C117" s="37">
        <f t="shared" si="32"/>
        <v>46356</v>
      </c>
      <c r="D117" s="37" t="str">
        <f t="shared" si="32"/>
        <v/>
      </c>
      <c r="E117" s="37" t="str">
        <f t="shared" si="32"/>
        <v/>
      </c>
      <c r="F117" s="37" t="str">
        <f t="shared" si="32"/>
        <v/>
      </c>
      <c r="G117" s="37" t="str">
        <f t="shared" si="32"/>
        <v/>
      </c>
      <c r="H117" s="37" t="str">
        <f t="shared" si="32"/>
        <v/>
      </c>
      <c r="J117" s="12"/>
      <c r="L117" s="1"/>
      <c r="N117" s="50"/>
    </row>
    <row r="118" spans="2:14" x14ac:dyDescent="0.25">
      <c r="B118" s="37" t="str">
        <f t="shared" si="31"/>
        <v/>
      </c>
      <c r="C118" s="37" t="str">
        <f t="shared" si="32"/>
        <v/>
      </c>
      <c r="D118" s="37" t="str">
        <f t="shared" si="32"/>
        <v/>
      </c>
      <c r="E118" s="37" t="str">
        <f t="shared" si="32"/>
        <v/>
      </c>
      <c r="F118" s="37" t="str">
        <f t="shared" si="32"/>
        <v/>
      </c>
      <c r="G118" s="37" t="str">
        <f t="shared" si="32"/>
        <v/>
      </c>
      <c r="H118" s="37" t="str">
        <f t="shared" si="32"/>
        <v/>
      </c>
      <c r="J118" s="12"/>
      <c r="L118" s="1"/>
      <c r="N118" s="50"/>
    </row>
    <row r="119" spans="2:14" x14ac:dyDescent="0.25">
      <c r="J119" s="12"/>
      <c r="L119" s="1"/>
      <c r="N119" s="50"/>
    </row>
    <row r="120" spans="2:14" x14ac:dyDescent="0.25">
      <c r="J120" s="12"/>
      <c r="L120" s="1"/>
      <c r="N120" s="51" t="s">
        <v>8</v>
      </c>
    </row>
    <row r="121" spans="2:14" s="10" customFormat="1" ht="15.5" x14ac:dyDescent="0.35">
      <c r="B121" s="80">
        <f>DATE($B$3,12,1)</f>
        <v>46357</v>
      </c>
      <c r="C121" s="82"/>
      <c r="D121" s="82"/>
      <c r="E121" s="82"/>
      <c r="F121" s="82"/>
      <c r="G121" s="82"/>
      <c r="H121" s="82"/>
      <c r="I121" s="6"/>
      <c r="J121" s="30" t="str">
        <f>TEXT(B121,"mmmm")</f>
        <v>December</v>
      </c>
      <c r="K121" s="31"/>
      <c r="L121" s="32"/>
      <c r="N121" s="50"/>
    </row>
    <row r="122" spans="2:14" x14ac:dyDescent="0.25">
      <c r="B122" s="38" t="str">
        <f>CHOOSE(1+MOD($F$3+1-2,7),"Su","M","Tu","W","Th","F","Sa")</f>
        <v>Su</v>
      </c>
      <c r="C122" s="39" t="str">
        <f>CHOOSE(1+MOD($F$3+2-2,7),"Su","M","Tu","W","Th","F","Sa")</f>
        <v>M</v>
      </c>
      <c r="D122" s="39" t="str">
        <f>CHOOSE(1+MOD($F$3+3-2,7),"Su","M","Tu","W","Th","F","Sa")</f>
        <v>Tu</v>
      </c>
      <c r="E122" s="39" t="str">
        <f>CHOOSE(1+MOD($F$3+4-2,7),"Su","M","Tu","W","Th","F","Sa")</f>
        <v>W</v>
      </c>
      <c r="F122" s="39" t="str">
        <f>CHOOSE(1+MOD($F$3+5-2,7),"Su","M","Tu","W","Th","F","Sa")</f>
        <v>Th</v>
      </c>
      <c r="G122" s="39" t="str">
        <f>CHOOSE(1+MOD($F$3+6-2,7),"Su","M","Tu","W","Th","F","Sa")</f>
        <v>F</v>
      </c>
      <c r="H122" s="40" t="str">
        <f>CHOOSE(1+MOD($F$3+7-2,7),"Su","M","Tu","W","Th","F","Sa")</f>
        <v>Sa</v>
      </c>
      <c r="I122" s="10"/>
      <c r="J122" s="12">
        <f>DATE(YEAR($B$101),12,3)</f>
        <v>46359</v>
      </c>
      <c r="K122" s="2" t="s">
        <v>48</v>
      </c>
      <c r="L122" s="1" t="s">
        <v>3</v>
      </c>
      <c r="N122" s="50"/>
    </row>
    <row r="123" spans="2:14" x14ac:dyDescent="0.25">
      <c r="B123" s="37" t="str">
        <f>IF(WEEKDAY(B121,1)=$F$3,B121,"")</f>
        <v/>
      </c>
      <c r="C123" s="37" t="str">
        <f>IF(B123="",IF(WEEKDAY(B121,1)=MOD($F$3,7)+1,B121,""),B123+1)</f>
        <v/>
      </c>
      <c r="D123" s="37">
        <f>IF(C123="",IF(WEEKDAY(B121,1)=MOD($F$3+1,7)+1,B121,""),C123+1)</f>
        <v>46357</v>
      </c>
      <c r="E123" s="37">
        <f>IF(D123="",IF(WEEKDAY(B121,1)=MOD($F$3+2,7)+1,B121,""),D123+1)</f>
        <v>46358</v>
      </c>
      <c r="F123" s="37">
        <f>IF(E123="",IF(WEEKDAY(B121,1)=MOD($F$3+3,7)+1,B121,""),E123+1)</f>
        <v>46359</v>
      </c>
      <c r="G123" s="37">
        <f>IF(F123="",IF(WEEKDAY(B121,1)=MOD($F$3+4,7)+1,B121,""),F123+1)</f>
        <v>46360</v>
      </c>
      <c r="H123" s="37">
        <f>IF(G123="",IF(WEEKDAY(B121,1)=MOD($F$3+5,7)+1,B121,""),G123+1)</f>
        <v>46361</v>
      </c>
      <c r="J123" s="12">
        <f>DATE(YEAR($B$101),12,10)</f>
        <v>46366</v>
      </c>
      <c r="K123" s="2" t="s">
        <v>49</v>
      </c>
      <c r="L123" s="1" t="s">
        <v>3</v>
      </c>
      <c r="N123" s="50"/>
    </row>
    <row r="124" spans="2:14" x14ac:dyDescent="0.25">
      <c r="B124" s="37">
        <f>IF(H123="","",IF(MONTH(H123+1)&lt;&gt;MONTH(H123),"",H123+1))</f>
        <v>46362</v>
      </c>
      <c r="C124" s="37">
        <f>IF(B124="","",IF(MONTH(B124+1)&lt;&gt;MONTH(B124),"",B124+1))</f>
        <v>46363</v>
      </c>
      <c r="D124" s="37">
        <f t="shared" ref="D124:H124" si="33">IF(C124="","",IF(MONTH(C124+1)&lt;&gt;MONTH(C124),"",C124+1))</f>
        <v>46364</v>
      </c>
      <c r="E124" s="37">
        <f t="shared" si="33"/>
        <v>46365</v>
      </c>
      <c r="F124" s="37">
        <f t="shared" si="33"/>
        <v>46366</v>
      </c>
      <c r="G124" s="37">
        <f t="shared" si="33"/>
        <v>46367</v>
      </c>
      <c r="H124" s="37">
        <f t="shared" si="33"/>
        <v>46368</v>
      </c>
      <c r="J124" s="12">
        <f>DATE(YEAR($B$101),12,22)</f>
        <v>46378</v>
      </c>
      <c r="K124" s="2" t="s">
        <v>50</v>
      </c>
      <c r="L124" s="1" t="s">
        <v>3</v>
      </c>
      <c r="N124" s="50"/>
    </row>
    <row r="125" spans="2:14" x14ac:dyDescent="0.25">
      <c r="B125" s="37">
        <f t="shared" ref="B125:B128" si="34">IF(H124="","",IF(MONTH(H124+1)&lt;&gt;MONTH(H124),"",H124+1))</f>
        <v>46369</v>
      </c>
      <c r="C125" s="37">
        <f t="shared" ref="C125:H128" si="35">IF(B125="","",IF(MONTH(B125+1)&lt;&gt;MONTH(B125),"",B125+1))</f>
        <v>46370</v>
      </c>
      <c r="D125" s="37">
        <f t="shared" si="35"/>
        <v>46371</v>
      </c>
      <c r="E125" s="37">
        <f t="shared" si="35"/>
        <v>46372</v>
      </c>
      <c r="F125" s="37">
        <f t="shared" si="35"/>
        <v>46373</v>
      </c>
      <c r="G125" s="37">
        <f t="shared" si="35"/>
        <v>46374</v>
      </c>
      <c r="H125" s="37">
        <f t="shared" si="35"/>
        <v>46375</v>
      </c>
      <c r="J125" s="12"/>
      <c r="L125" s="1"/>
      <c r="N125" s="50"/>
    </row>
    <row r="126" spans="2:14" x14ac:dyDescent="0.25">
      <c r="B126" s="37">
        <f t="shared" si="34"/>
        <v>46376</v>
      </c>
      <c r="C126" s="37">
        <f t="shared" si="35"/>
        <v>46377</v>
      </c>
      <c r="D126" s="37">
        <f t="shared" si="35"/>
        <v>46378</v>
      </c>
      <c r="E126" s="37">
        <f t="shared" si="35"/>
        <v>46379</v>
      </c>
      <c r="F126" s="37">
        <f t="shared" si="35"/>
        <v>46380</v>
      </c>
      <c r="G126" s="37">
        <f t="shared" si="35"/>
        <v>46381</v>
      </c>
      <c r="H126" s="37">
        <f t="shared" si="35"/>
        <v>46382</v>
      </c>
      <c r="J126" s="12"/>
      <c r="L126" s="1"/>
      <c r="N126" s="50"/>
    </row>
    <row r="127" spans="2:14" x14ac:dyDescent="0.25">
      <c r="B127" s="37">
        <f t="shared" si="34"/>
        <v>46383</v>
      </c>
      <c r="C127" s="37">
        <f t="shared" si="35"/>
        <v>46384</v>
      </c>
      <c r="D127" s="37">
        <f t="shared" si="35"/>
        <v>46385</v>
      </c>
      <c r="E127" s="37">
        <f t="shared" si="35"/>
        <v>46386</v>
      </c>
      <c r="F127" s="37">
        <f t="shared" si="35"/>
        <v>46387</v>
      </c>
      <c r="G127" s="37" t="str">
        <f t="shared" si="35"/>
        <v/>
      </c>
      <c r="H127" s="37" t="str">
        <f t="shared" si="35"/>
        <v/>
      </c>
      <c r="J127" s="12"/>
      <c r="L127" s="1"/>
      <c r="N127" s="50"/>
    </row>
    <row r="128" spans="2:14" x14ac:dyDescent="0.25">
      <c r="B128" s="37" t="str">
        <f t="shared" si="34"/>
        <v/>
      </c>
      <c r="C128" s="37" t="str">
        <f t="shared" si="35"/>
        <v/>
      </c>
      <c r="D128" s="37" t="str">
        <f t="shared" si="35"/>
        <v/>
      </c>
      <c r="E128" s="37" t="str">
        <f t="shared" si="35"/>
        <v/>
      </c>
      <c r="F128" s="37" t="str">
        <f t="shared" si="35"/>
        <v/>
      </c>
      <c r="G128" s="37" t="str">
        <f t="shared" si="35"/>
        <v/>
      </c>
      <c r="H128" s="37" t="str">
        <f t="shared" si="35"/>
        <v/>
      </c>
      <c r="J128" s="12"/>
      <c r="L128" s="1"/>
      <c r="N128" s="50"/>
    </row>
    <row r="129" spans="2:14" x14ac:dyDescent="0.25">
      <c r="J129" s="12"/>
      <c r="L129" s="1"/>
      <c r="N129" s="50"/>
    </row>
    <row r="130" spans="2:14" x14ac:dyDescent="0.25">
      <c r="J130" s="12"/>
      <c r="L130" s="1"/>
      <c r="N130" s="51" t="s">
        <v>8</v>
      </c>
    </row>
    <row r="131" spans="2:14" x14ac:dyDescent="0.25">
      <c r="B131" s="33"/>
      <c r="C131" s="33"/>
      <c r="D131" s="33"/>
      <c r="E131" s="33"/>
      <c r="F131" s="33"/>
      <c r="G131" s="33"/>
      <c r="H131" s="33"/>
      <c r="I131" s="33"/>
      <c r="J131" s="34"/>
      <c r="K131" s="33"/>
      <c r="L131" s="33"/>
      <c r="N131" s="50"/>
    </row>
    <row r="132" spans="2:14" x14ac:dyDescent="0.25">
      <c r="J132" s="11"/>
    </row>
    <row r="133" spans="2:14" x14ac:dyDescent="0.25">
      <c r="J133" s="11"/>
    </row>
  </sheetData>
  <mergeCells count="16">
    <mergeCell ref="B21:H21"/>
    <mergeCell ref="B2:D2"/>
    <mergeCell ref="B3:D3"/>
    <mergeCell ref="B6:L6"/>
    <mergeCell ref="B7:L7"/>
    <mergeCell ref="B11:H11"/>
    <mergeCell ref="B91:H91"/>
    <mergeCell ref="B101:H101"/>
    <mergeCell ref="B111:H111"/>
    <mergeCell ref="B121:H121"/>
    <mergeCell ref="B31:H31"/>
    <mergeCell ref="B41:H41"/>
    <mergeCell ref="B51:H51"/>
    <mergeCell ref="B61:H61"/>
    <mergeCell ref="B71:H71"/>
    <mergeCell ref="B81:H81"/>
  </mergeCells>
  <conditionalFormatting sqref="B13:H18 B23:H28 B33:H38 B43:H48 B53:H58 B63:H68 B73:H78 B83:H88 B93:H98 B103:H108 B113:H118 B123:H128">
    <cfRule type="expression" dxfId="24" priority="9">
      <formula>NOT(ISERROR(MATCH(B13,$J$8:$J$131,0)))</formula>
    </cfRule>
    <cfRule type="expression" dxfId="23" priority="18">
      <formula>$N$11=INDEX($L$8:$L$131,MATCH(B13,$J$8:$J$131,0))</formula>
    </cfRule>
    <cfRule type="expression" dxfId="22" priority="19">
      <formula>$N$12=INDEX($L$8:$L$131,MATCH(B13,$J$8:$J$131,0))</formula>
    </cfRule>
    <cfRule type="expression" dxfId="21" priority="20">
      <formula>$N$13=INDEX($L$8:$L$131,MATCH(B13,$J$8:$J$131,0))</formula>
    </cfRule>
    <cfRule type="expression" dxfId="20" priority="21">
      <formula>$N$14=INDEX($L$8:$L$131,MATCH(B13,$J$8:$J$131,0))</formula>
    </cfRule>
    <cfRule type="expression" dxfId="19" priority="22">
      <formula>$N$15=INDEX($L$8:$L$131,MATCH(B13,$J$8:$J$131,0))</formula>
    </cfRule>
    <cfRule type="expression" dxfId="18" priority="23">
      <formula>$N$16=INDEX($L$8:$L$131,MATCH(B13,$J$8:$J$131,0))</formula>
    </cfRule>
    <cfRule type="expression" dxfId="17" priority="24">
      <formula>$N$17=INDEX($L$8:$L$131,MATCH(B13,$J$8:$J$131,0))</formula>
    </cfRule>
    <cfRule type="expression" dxfId="16" priority="25">
      <formula>$N$18=INDEX($L$8:$L$131,MATCH(B13,$J$8:$J$131,0))</formula>
    </cfRule>
  </conditionalFormatting>
  <conditionalFormatting sqref="J12:L20">
    <cfRule type="expression" dxfId="15" priority="1">
      <formula>$L12=$N$11</formula>
    </cfRule>
    <cfRule type="expression" dxfId="14" priority="2">
      <formula>$L12=$N$12</formula>
    </cfRule>
    <cfRule type="expression" dxfId="13" priority="3">
      <formula>$L12=$N$13</formula>
    </cfRule>
    <cfRule type="expression" dxfId="12" priority="4">
      <formula>$L12=$N$14</formula>
    </cfRule>
    <cfRule type="expression" dxfId="11" priority="5">
      <formula>$L12=$N$15</formula>
    </cfRule>
    <cfRule type="expression" dxfId="10" priority="6">
      <formula>$L12=$N$16</formula>
    </cfRule>
    <cfRule type="expression" dxfId="9" priority="7">
      <formula>$L12=$N$17</formula>
    </cfRule>
    <cfRule type="expression" dxfId="8" priority="8">
      <formula>$L12=$N$18</formula>
    </cfRule>
  </conditionalFormatting>
  <conditionalFormatting sqref="J22:L30 J32:L40 J42:L50 J52:L60 J62:L70 J72:L80 J82:L90 J92:L100 J102:L110 J112:L120 J122:L130">
    <cfRule type="expression" dxfId="7" priority="10">
      <formula>$L22=$N$11</formula>
    </cfRule>
    <cfRule type="expression" dxfId="6" priority="11">
      <formula>$L22=$N$12</formula>
    </cfRule>
    <cfRule type="expression" dxfId="5" priority="12">
      <formula>$L22=$N$13</formula>
    </cfRule>
    <cfRule type="expression" dxfId="4" priority="13">
      <formula>$L22=$N$14</formula>
    </cfRule>
    <cfRule type="expression" dxfId="3" priority="14">
      <formula>$L22=$N$15</formula>
    </cfRule>
    <cfRule type="expression" dxfId="2" priority="15">
      <formula>$L22=$N$16</formula>
    </cfRule>
    <cfRule type="expression" dxfId="1" priority="16">
      <formula>$L22=$N$17</formula>
    </cfRule>
    <cfRule type="expression" dxfId="0" priority="17">
      <formula>$L22=$N$18</formula>
    </cfRule>
  </conditionalFormatting>
  <dataValidations count="1">
    <dataValidation type="list" allowBlank="1" showInputMessage="1" showErrorMessage="1" sqref="L82:L90 L22:L30 L32:L40 L42:L50 L52:L60 L12:L20 L62:L70 L72:L80 L92:L100 L102:L110 L112:L120 L122:L130" xr:uid="{706E4EE9-E583-4BA0-B42C-875CAF894DB6}">
      <formula1>eventlabels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6638-AB87-4DA8-83C5-CB0ADFE06A68}">
  <dimension ref="A1:L9"/>
  <sheetViews>
    <sheetView showGridLines="0" workbookViewId="0">
      <selection sqref="A1:XFD1"/>
    </sheetView>
  </sheetViews>
  <sheetFormatPr defaultRowHeight="12.5" x14ac:dyDescent="0.25"/>
  <sheetData>
    <row r="1" spans="1:12" s="75" customFormat="1" ht="20" x14ac:dyDescent="0.4">
      <c r="A1" s="75" t="s">
        <v>80</v>
      </c>
    </row>
    <row r="2" spans="1:12" s="75" customFormat="1" ht="13.5" customHeight="1" x14ac:dyDescent="0.4"/>
    <row r="3" spans="1:12" ht="13" x14ac:dyDescent="0.25">
      <c r="A3" s="66">
        <v>45658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</row>
    <row r="4" spans="1:12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1"/>
    </row>
    <row r="5" spans="1:12" x14ac:dyDescent="0.25">
      <c r="A5" s="69" t="s">
        <v>77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1"/>
    </row>
    <row r="6" spans="1:12" x14ac:dyDescent="0.25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1"/>
    </row>
    <row r="7" spans="1:12" x14ac:dyDescent="0.25">
      <c r="A7" s="69" t="s">
        <v>78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1"/>
    </row>
    <row r="8" spans="1:12" x14ac:dyDescent="0.25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71"/>
    </row>
    <row r="9" spans="1:12" x14ac:dyDescent="0.25">
      <c r="A9" s="72" t="s">
        <v>79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showGridLines="0" topLeftCell="A15" workbookViewId="0">
      <selection activeCell="B18" sqref="B18"/>
    </sheetView>
  </sheetViews>
  <sheetFormatPr defaultColWidth="8" defaultRowHeight="10" x14ac:dyDescent="0.2"/>
  <cols>
    <col min="1" max="1" width="8.26953125" style="19" customWidth="1"/>
    <col min="2" max="2" width="87.26953125" style="19" customWidth="1"/>
    <col min="3" max="5" width="8" style="19"/>
    <col min="6" max="6" width="3.54296875" style="19" customWidth="1"/>
    <col min="7" max="16384" width="8" style="19"/>
  </cols>
  <sheetData>
    <row r="1" spans="1:2" s="20" customFormat="1" ht="32.15" customHeight="1" x14ac:dyDescent="0.25">
      <c r="A1" s="57" t="s">
        <v>9</v>
      </c>
      <c r="B1" s="58"/>
    </row>
    <row r="3" spans="1:2" s="17" customFormat="1" ht="15.5" x14ac:dyDescent="0.35">
      <c r="A3" s="22" t="s">
        <v>10</v>
      </c>
      <c r="B3" s="21"/>
    </row>
    <row r="4" spans="1:2" s="17" customFormat="1" ht="15.5" x14ac:dyDescent="0.25">
      <c r="A4" s="47" t="s">
        <v>23</v>
      </c>
      <c r="B4" s="16" t="s">
        <v>11</v>
      </c>
    </row>
    <row r="5" spans="1:2" s="17" customFormat="1" ht="15.5" x14ac:dyDescent="0.25">
      <c r="A5" s="47" t="s">
        <v>24</v>
      </c>
      <c r="B5" s="16" t="s">
        <v>57</v>
      </c>
    </row>
    <row r="6" spans="1:2" s="17" customFormat="1" ht="15.5" x14ac:dyDescent="0.25">
      <c r="A6" s="47" t="s">
        <v>25</v>
      </c>
      <c r="B6" s="16" t="s">
        <v>28</v>
      </c>
    </row>
    <row r="7" spans="1:2" s="17" customFormat="1" ht="15.5" x14ac:dyDescent="0.25">
      <c r="A7" s="47" t="s">
        <v>26</v>
      </c>
      <c r="B7" s="16" t="s">
        <v>12</v>
      </c>
    </row>
    <row r="8" spans="1:2" s="17" customFormat="1" ht="31" x14ac:dyDescent="0.25">
      <c r="A8" s="47" t="s">
        <v>27</v>
      </c>
      <c r="B8" s="16" t="s">
        <v>13</v>
      </c>
    </row>
    <row r="9" spans="1:2" s="17" customFormat="1" ht="15.5" x14ac:dyDescent="0.25">
      <c r="A9" s="18"/>
      <c r="B9" s="18"/>
    </row>
    <row r="10" spans="1:2" s="17" customFormat="1" ht="15.5" x14ac:dyDescent="0.35">
      <c r="A10" s="22" t="s">
        <v>14</v>
      </c>
      <c r="B10" s="21"/>
    </row>
    <row r="11" spans="1:2" s="17" customFormat="1" ht="31" x14ac:dyDescent="0.25">
      <c r="A11" s="18"/>
      <c r="B11" s="16" t="s">
        <v>22</v>
      </c>
    </row>
    <row r="12" spans="1:2" s="17" customFormat="1" ht="15.5" x14ac:dyDescent="0.25">
      <c r="A12" s="18"/>
      <c r="B12" s="18"/>
    </row>
    <row r="13" spans="1:2" s="17" customFormat="1" ht="31" x14ac:dyDescent="0.25">
      <c r="A13" s="18"/>
      <c r="B13" s="16" t="s">
        <v>21</v>
      </c>
    </row>
    <row r="14" spans="1:2" s="17" customFormat="1" ht="15.5" x14ac:dyDescent="0.25">
      <c r="A14" s="18"/>
      <c r="B14" s="18"/>
    </row>
    <row r="15" spans="1:2" s="17" customFormat="1" ht="15.5" x14ac:dyDescent="0.35">
      <c r="A15" s="22" t="s">
        <v>15</v>
      </c>
      <c r="B15" s="21"/>
    </row>
    <row r="16" spans="1:2" s="17" customFormat="1" ht="31" x14ac:dyDescent="0.25">
      <c r="A16" s="18"/>
      <c r="B16" s="16" t="s">
        <v>16</v>
      </c>
    </row>
    <row r="17" spans="1:2" s="17" customFormat="1" ht="15.5" x14ac:dyDescent="0.25">
      <c r="A17" s="18"/>
      <c r="B17" s="18"/>
    </row>
    <row r="18" spans="1:2" s="17" customFormat="1" ht="15.5" x14ac:dyDescent="0.25">
      <c r="A18" s="18"/>
      <c r="B18" s="16" t="s">
        <v>17</v>
      </c>
    </row>
    <row r="19" spans="1:2" s="17" customFormat="1" ht="15.5" x14ac:dyDescent="0.25">
      <c r="A19" s="18"/>
      <c r="B19" s="18"/>
    </row>
    <row r="20" spans="1:2" s="17" customFormat="1" ht="31" x14ac:dyDescent="0.25">
      <c r="A20" s="18"/>
      <c r="B20" s="16" t="s">
        <v>56</v>
      </c>
    </row>
    <row r="21" spans="1:2" s="17" customFormat="1" ht="15.5" x14ac:dyDescent="0.25">
      <c r="A21" s="18"/>
      <c r="B21" s="18"/>
    </row>
    <row r="22" spans="1:2" ht="15.5" x14ac:dyDescent="0.35">
      <c r="A22" s="22" t="s">
        <v>52</v>
      </c>
      <c r="B22" s="21"/>
    </row>
    <row r="23" spans="1:2" ht="31" x14ac:dyDescent="0.2">
      <c r="A23" s="18"/>
      <c r="B23" s="16" t="s">
        <v>53</v>
      </c>
    </row>
    <row r="24" spans="1:2" ht="15.5" x14ac:dyDescent="0.2">
      <c r="A24" s="18"/>
      <c r="B24" s="18" t="s">
        <v>54</v>
      </c>
    </row>
    <row r="25" spans="1:2" ht="15.5" x14ac:dyDescent="0.2">
      <c r="A25" s="18"/>
      <c r="B25" s="59" t="s">
        <v>55</v>
      </c>
    </row>
    <row r="26" spans="1:2" ht="15.5" x14ac:dyDescent="0.2">
      <c r="A26" s="18"/>
      <c r="B26" s="18"/>
    </row>
    <row r="27" spans="1:2" ht="15.5" x14ac:dyDescent="0.2">
      <c r="A27" s="18"/>
      <c r="B27" s="16"/>
    </row>
    <row r="28" spans="1:2" ht="15.5" x14ac:dyDescent="0.2">
      <c r="A28" s="18"/>
      <c r="B28" s="18"/>
    </row>
    <row r="29" spans="1:2" ht="15.5" x14ac:dyDescent="0.35">
      <c r="A29" s="22"/>
      <c r="B29" s="21"/>
    </row>
    <row r="30" spans="1:2" ht="15.5" x14ac:dyDescent="0.2">
      <c r="A30" s="18"/>
      <c r="B30" s="16"/>
    </row>
    <row r="31" spans="1:2" ht="15.5" x14ac:dyDescent="0.2">
      <c r="A31" s="18"/>
      <c r="B31" s="18"/>
    </row>
    <row r="32" spans="1:2" ht="15.5" x14ac:dyDescent="0.2">
      <c r="A32" s="18"/>
      <c r="B32" s="16"/>
    </row>
    <row r="33" spans="1:2" ht="15.5" x14ac:dyDescent="0.2">
      <c r="A33" s="18"/>
      <c r="B33" s="18"/>
    </row>
    <row r="34" spans="1:2" ht="15.5" x14ac:dyDescent="0.2">
      <c r="A34" s="18"/>
      <c r="B34" s="1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2025-2026</vt:lpstr>
      <vt:lpstr>Details 25-26</vt:lpstr>
      <vt:lpstr>2026-2027</vt:lpstr>
      <vt:lpstr>Details 26-27</vt:lpstr>
      <vt:lpstr>Help</vt:lpstr>
      <vt:lpstr>eventlabels</vt:lpstr>
      <vt:lpstr>'2025-2026'!Print_Area</vt:lpstr>
      <vt:lpstr>'2025-2026'!Print_Titles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Schedule of Events</dc:title>
  <dc:creator>Gokul Nair</dc:creator>
  <dc:description>(c) 2013-2023 Vertex42 LLC. All Rights Reserved.</dc:description>
  <cp:lastModifiedBy>GOKUL NAIR</cp:lastModifiedBy>
  <cp:lastPrinted>2014-06-23T17:32:23Z</cp:lastPrinted>
  <dcterms:created xsi:type="dcterms:W3CDTF">2004-08-16T18:44:14Z</dcterms:created>
  <dcterms:modified xsi:type="dcterms:W3CDTF">2025-08-09T08:13:23Z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2013-2023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https://www.vertex42.com/calendars/yearly-schedule-of-events.html</vt:lpwstr>
  </property>
</Properties>
</file>