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200" yWindow="1200" windowWidth="20730" windowHeight="11760" tabRatio="500"/>
  </bookViews>
  <sheets>
    <sheet name="Sheet2" sheetId="2" r:id="rId1"/>
    <sheet name="Sheet1" sheetId="1" r:id="rId2"/>
  </sheets>
  <definedNames>
    <definedName name="_xlnm._FilterDatabase" localSheetId="1" hidden="1">Sheet1!$A$1:$M$172</definedName>
  </definedNames>
  <calcPr calcId="124519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/>
  <c r="F175"/>
  <c r="F174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2"/>
  <c r="H2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<sst xmlns="http://schemas.openxmlformats.org/spreadsheetml/2006/main" count="884" uniqueCount="61">
  <si>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</si>
  <si>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</si>
  <si>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</si>
  <si>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</si>
  <si>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</si>
  <si>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</si>
  <si>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</si>
  <si>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</si>
  <si>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</si>
  <si>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</si>
  <si>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</si>
  <si>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</si>
  <si>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</si>
  <si>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</si>
  <si>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</si>
  <si>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</si>
  <si>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</si>
  <si>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</si>
  <si>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</si>
  <si>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</si>
  <si>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</si>
  <si>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</si>
  <si>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</si>
  <si>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</si>
  <si>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</si>
  <si>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</si>
  <si>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</si>
  <si>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</si>
  <si>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</si>
  <si>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</si>
  <si>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</si>
  <si>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</si>
  <si>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</si>
  <si>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</si>
  <si>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</si>
  <si>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</si>
  <si>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</si>
  <si>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</si>
  <si>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</si>
  <si>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</si>
  <si>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</si>
  <si>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</si>
  <si>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</si>
  <si>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</si>
  <si>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</si>
  <si>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</si>
  <si>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</si>
  <si>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text to colomn</t>
  </si>
  <si>
    <t>if</t>
  </si>
  <si>
    <t>sumif</t>
  </si>
  <si>
    <t>sort</t>
  </si>
  <si>
    <t>filter</t>
  </si>
  <si>
    <t>pivot table</t>
  </si>
  <si>
    <t>pie chart</t>
  </si>
  <si>
    <t>Sum of all items</t>
  </si>
  <si>
    <t xml:space="preserve">some of items value more then $50 </t>
  </si>
  <si>
    <t>sum of itmes value less or equal to $50</t>
  </si>
  <si>
    <t>Row Labels</t>
  </si>
  <si>
    <t>Grand Total</t>
  </si>
  <si>
    <t>Sum of Sale Price</t>
  </si>
  <si>
    <t>Mr Riyad Hasan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</si>
</sst>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44" applyFont="1"/>
    <xf numFmtId="14" fontId="0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Sheet2!$A$4:$A$7</c:f>
              <c:strCache>
                <c:ptCount val="1"/>
                <c:pt idx="0">
                  <c:v>Chalie Doug Hellen Juan</c:v>
                </c:pt>
              </c:strCache>
            </c:strRef>
          </c:tx>
          <c:cat>
            <c:strRef>
              <c:f>Sheet2!$A$4:$A$7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47624</xdr:rowOff>
    </xdr:from>
    <xdr:to>
      <xdr:col>13</xdr:col>
      <xdr:colOff>619125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T SOLUTION" refreshedDate="44364.534152777778" createdVersion="3" refreshedVersion="3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/>
    </cacheField>
    <cacheField name="Sale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x v="0"/>
    <s v="Barns"/>
    <s v="NM"/>
  </r>
  <r>
    <s v="Jan"/>
    <n v="1002"/>
    <n v="2877"/>
    <s v="Net"/>
    <n v="11.4"/>
    <x v="1"/>
    <n v="4.9000000000000004"/>
    <n v="0.49000000000000005"/>
    <x v="1"/>
    <s v="Hernandez"/>
    <s v="CA"/>
  </r>
  <r>
    <s v="Jan"/>
    <n v="1003"/>
    <n v="2499"/>
    <s v="8 ft Hose"/>
    <n v="6.2"/>
    <x v="2"/>
    <n v="2.9999999999999991"/>
    <n v="0.29999999999999993"/>
    <x v="2"/>
    <s v="Smith"/>
    <s v="AZ"/>
  </r>
  <r>
    <s v="Jan"/>
    <n v="1004"/>
    <n v="8722"/>
    <s v="Water Pump"/>
    <n v="344"/>
    <x v="3"/>
    <n v="158"/>
    <n v="31.6"/>
    <x v="0"/>
    <s v="Barns"/>
    <s v="AZ"/>
  </r>
  <r>
    <s v="Jan"/>
    <n v="1005"/>
    <n v="1109"/>
    <s v="Chlorine Test Kit"/>
    <n v="3"/>
    <x v="4"/>
    <n v="5"/>
    <n v="0.5"/>
    <x v="2"/>
    <s v="Smith"/>
    <s v="AZ"/>
  </r>
  <r>
    <s v="Jan"/>
    <n v="1006"/>
    <n v="9822"/>
    <s v="Pool Cover"/>
    <n v="58.3"/>
    <x v="0"/>
    <n v="40.100000000000009"/>
    <n v="8.0200000000000014"/>
    <x v="2"/>
    <s v="Smith"/>
    <s v="AZ"/>
  </r>
  <r>
    <s v="Jan"/>
    <n v="1007"/>
    <n v="1109"/>
    <s v="Chlorine Test Kit"/>
    <n v="3"/>
    <x v="4"/>
    <n v="5"/>
    <n v="0.5"/>
    <x v="3"/>
    <s v="Johnson"/>
    <s v="NM"/>
  </r>
  <r>
    <s v="Jan"/>
    <n v="1008"/>
    <n v="2877"/>
    <s v="Net"/>
    <n v="11.4"/>
    <x v="1"/>
    <n v="4.9000000000000004"/>
    <n v="0.49000000000000005"/>
    <x v="2"/>
    <s v="Smith"/>
    <s v="NM"/>
  </r>
  <r>
    <s v="Jan"/>
    <n v="1009"/>
    <n v="1109"/>
    <s v="Chlorine Test Kit"/>
    <n v="3"/>
    <x v="4"/>
    <n v="5"/>
    <n v="0.5"/>
    <x v="2"/>
    <s v="Smith"/>
    <s v="AZ"/>
  </r>
  <r>
    <s v="Jan"/>
    <n v="1010"/>
    <n v="2877"/>
    <s v="Net"/>
    <n v="11.4"/>
    <x v="1"/>
    <n v="4.9000000000000004"/>
    <n v="0.49000000000000005"/>
    <x v="1"/>
    <s v="Hernandez"/>
    <s v="CO"/>
  </r>
  <r>
    <s v="Jan"/>
    <n v="1011"/>
    <n v="2877"/>
    <s v="Net"/>
    <n v="11.4"/>
    <x v="1"/>
    <n v="4.9000000000000004"/>
    <n v="0.49000000000000005"/>
    <x v="1"/>
    <s v="Hernandez"/>
    <s v="AZ"/>
  </r>
  <r>
    <s v="Jan"/>
    <n v="1012"/>
    <n v="4421"/>
    <s v="Skimmer"/>
    <n v="45"/>
    <x v="5"/>
    <n v="42"/>
    <n v="8.4"/>
    <x v="2"/>
    <s v="Smith"/>
    <s v="NM"/>
  </r>
  <r>
    <s v="Jan"/>
    <n v="1013"/>
    <n v="9212"/>
    <s v="1 Gal Muratic Acid"/>
    <n v="4"/>
    <x v="6"/>
    <n v="3"/>
    <n v="0.30000000000000004"/>
    <x v="3"/>
    <s v="Johnson"/>
    <s v="CO"/>
  </r>
  <r>
    <s v="Jan"/>
    <n v="1014"/>
    <n v="8722"/>
    <s v="Water Pump"/>
    <n v="344"/>
    <x v="3"/>
    <n v="158"/>
    <n v="31.6"/>
    <x v="0"/>
    <s v="Barns"/>
    <s v="CA"/>
  </r>
  <r>
    <s v="Jan"/>
    <n v="1015"/>
    <n v="2877"/>
    <s v="Net"/>
    <n v="11.4"/>
    <x v="1"/>
    <n v="4.9000000000000004"/>
    <n v="0.49000000000000005"/>
    <x v="3"/>
    <s v="Johnson"/>
    <s v="AZ"/>
  </r>
  <r>
    <s v="Jan"/>
    <n v="1016"/>
    <n v="2499"/>
    <s v="8 ft Hose"/>
    <n v="6.2"/>
    <x v="2"/>
    <n v="2.9999999999999991"/>
    <n v="0.29999999999999993"/>
    <x v="2"/>
    <s v="Smith"/>
    <s v="CA"/>
  </r>
  <r>
    <s v="Feb"/>
    <n v="1017"/>
    <n v="2242"/>
    <s v="AutoVac"/>
    <n v="60"/>
    <x v="7"/>
    <n v="64"/>
    <n v="12.8"/>
    <x v="1"/>
    <s v="Hernandez"/>
    <s v="NM"/>
  </r>
  <r>
    <s v="Feb"/>
    <n v="1018"/>
    <n v="1109"/>
    <s v="Chlorine Test Kit"/>
    <n v="3"/>
    <x v="4"/>
    <n v="5"/>
    <n v="0.5"/>
    <x v="2"/>
    <s v="Smith"/>
    <s v="CA"/>
  </r>
  <r>
    <s v="Feb"/>
    <n v="1019"/>
    <n v="2499"/>
    <s v="8 ft Hose"/>
    <n v="6.2"/>
    <x v="2"/>
    <n v="2.9999999999999991"/>
    <n v="0.29999999999999993"/>
    <x v="2"/>
    <s v="Smith"/>
    <s v="CO"/>
  </r>
  <r>
    <s v="Feb"/>
    <n v="1020"/>
    <n v="2499"/>
    <s v="8 ft Hose"/>
    <n v="6.2"/>
    <x v="2"/>
    <n v="2.9999999999999991"/>
    <n v="0.29999999999999993"/>
    <x v="2"/>
    <s v="Smith"/>
    <s v="NV"/>
  </r>
  <r>
    <s v="Feb"/>
    <n v="1021"/>
    <n v="1109"/>
    <s v="Chlorine Test Kit"/>
    <n v="3"/>
    <x v="4"/>
    <n v="5"/>
    <n v="0.5"/>
    <x v="1"/>
    <s v="Hernandez"/>
    <s v="CO"/>
  </r>
  <r>
    <s v="Feb"/>
    <n v="1022"/>
    <n v="2877"/>
    <s v="Net"/>
    <n v="11.4"/>
    <x v="1"/>
    <n v="4.9000000000000004"/>
    <n v="0.49000000000000005"/>
    <x v="2"/>
    <s v="Smith"/>
    <s v="UT"/>
  </r>
  <r>
    <s v="Feb"/>
    <n v="1023"/>
    <n v="1109"/>
    <s v="Chlorine Test Kit"/>
    <n v="3"/>
    <x v="4"/>
    <n v="5"/>
    <n v="0.5"/>
    <x v="3"/>
    <s v="Johnson"/>
    <s v="NM"/>
  </r>
  <r>
    <s v="Feb"/>
    <n v="1024"/>
    <n v="9212"/>
    <s v="1 Gal Muratic Acid"/>
    <n v="4"/>
    <x v="6"/>
    <n v="3"/>
    <n v="0.30000000000000004"/>
    <x v="1"/>
    <s v="Hernandez"/>
    <s v="UT"/>
  </r>
  <r>
    <s v="Feb"/>
    <n v="1025"/>
    <n v="2877"/>
    <s v="Net"/>
    <n v="11.4"/>
    <x v="1"/>
    <n v="4.9000000000000004"/>
    <n v="0.49000000000000005"/>
    <x v="3"/>
    <s v="Johnson"/>
    <s v="NV"/>
  </r>
  <r>
    <s v="Feb"/>
    <n v="1026"/>
    <n v="6119"/>
    <s v="Algea Killer 8 oz"/>
    <n v="9"/>
    <x v="8"/>
    <n v="5"/>
    <n v="0.5"/>
    <x v="3"/>
    <s v="Johnson"/>
    <s v="NM"/>
  </r>
  <r>
    <s v="Feb"/>
    <n v="1027"/>
    <n v="6119"/>
    <s v="Algea Killer 8 oz"/>
    <n v="9"/>
    <x v="8"/>
    <n v="5"/>
    <n v="0.5"/>
    <x v="0"/>
    <s v="Barns"/>
    <s v="NV"/>
  </r>
  <r>
    <s v="Feb"/>
    <n v="1028"/>
    <n v="8722"/>
    <s v="Water Pump"/>
    <n v="344"/>
    <x v="3"/>
    <n v="158"/>
    <n v="31.6"/>
    <x v="0"/>
    <s v="Barns"/>
    <s v="AZ"/>
  </r>
  <r>
    <s v="Feb"/>
    <n v="1029"/>
    <n v="2499"/>
    <s v="8 ft Hose"/>
    <n v="6.2"/>
    <x v="2"/>
    <n v="2.9999999999999991"/>
    <n v="0.29999999999999993"/>
    <x v="1"/>
    <s v="Hernandez"/>
    <s v="AZ"/>
  </r>
  <r>
    <s v="Feb"/>
    <n v="1030"/>
    <n v="4421"/>
    <s v="Skimmer"/>
    <n v="45"/>
    <x v="5"/>
    <n v="42"/>
    <n v="8.4"/>
    <x v="1"/>
    <s v="Hernandez"/>
    <s v="NV"/>
  </r>
  <r>
    <s v="Feb"/>
    <n v="1031"/>
    <n v="1109"/>
    <s v="Chlorine Test Kit"/>
    <n v="3"/>
    <x v="4"/>
    <n v="5"/>
    <n v="0.5"/>
    <x v="1"/>
    <s v="Hernandez"/>
    <s v="CA"/>
  </r>
  <r>
    <s v="Feb"/>
    <n v="1032"/>
    <n v="2877"/>
    <s v="Net"/>
    <n v="11.4"/>
    <x v="1"/>
    <n v="4.9000000000000004"/>
    <n v="0.49000000000000005"/>
    <x v="0"/>
    <s v="Barns"/>
    <s v="AZ"/>
  </r>
  <r>
    <s v="Feb"/>
    <n v="1033"/>
    <n v="9822"/>
    <s v="Pool Cover"/>
    <n v="58.3"/>
    <x v="0"/>
    <n v="40.100000000000009"/>
    <n v="8.0200000000000014"/>
    <x v="1"/>
    <s v="Hernandez"/>
    <s v="CA"/>
  </r>
  <r>
    <s v="Feb"/>
    <n v="1034"/>
    <n v="2877"/>
    <s v="Net"/>
    <n v="11.4"/>
    <x v="1"/>
    <n v="4.9000000000000004"/>
    <n v="0.49000000000000005"/>
    <x v="1"/>
    <s v="Hernandez"/>
    <s v="CO"/>
  </r>
  <r>
    <s v="Mar"/>
    <n v="1035"/>
    <n v="2499"/>
    <s v="8 ft Hose"/>
    <n v="6.2"/>
    <x v="2"/>
    <n v="2.9999999999999991"/>
    <n v="0.29999999999999993"/>
    <x v="3"/>
    <s v="Johnson"/>
    <s v="CA"/>
  </r>
  <r>
    <s v="Mar"/>
    <n v="1036"/>
    <n v="2499"/>
    <s v="8 ft Hose"/>
    <n v="6.2"/>
    <x v="2"/>
    <n v="2.9999999999999991"/>
    <n v="0.29999999999999993"/>
    <x v="1"/>
    <s v="Hernandez"/>
    <s v="NV"/>
  </r>
  <r>
    <s v="Mar"/>
    <n v="1037"/>
    <n v="6622"/>
    <s v="5 Gal Chlorine"/>
    <n v="42"/>
    <x v="9"/>
    <n v="35"/>
    <n v="7"/>
    <x v="1"/>
    <s v="Hernandez"/>
    <s v="NV"/>
  </r>
  <r>
    <s v="Mar"/>
    <n v="1038"/>
    <n v="2499"/>
    <s v="8 ft Hose"/>
    <n v="6.2"/>
    <x v="2"/>
    <n v="2.9999999999999991"/>
    <n v="0.29999999999999993"/>
    <x v="1"/>
    <s v="Hernandez"/>
    <s v="NV"/>
  </r>
  <r>
    <s v="Mar"/>
    <n v="1039"/>
    <n v="2877"/>
    <s v="Net"/>
    <n v="11.4"/>
    <x v="1"/>
    <n v="4.9000000000000004"/>
    <n v="0.49000000000000005"/>
    <x v="1"/>
    <s v="Hernandez"/>
    <s v="CA"/>
  </r>
  <r>
    <s v="Mar"/>
    <n v="1040"/>
    <n v="1109"/>
    <s v="Chlorine Test Kit"/>
    <n v="3"/>
    <x v="4"/>
    <n v="5"/>
    <n v="0.5"/>
    <x v="1"/>
    <s v="Hernandez"/>
    <s v="AZ"/>
  </r>
  <r>
    <s v="Mar"/>
    <n v="1041"/>
    <n v="2499"/>
    <s v="8 ft Hose"/>
    <n v="6.2"/>
    <x v="2"/>
    <n v="2.9999999999999991"/>
    <n v="0.29999999999999993"/>
    <x v="0"/>
    <s v="Barns"/>
    <s v="NM"/>
  </r>
  <r>
    <s v="Mar"/>
    <n v="1042"/>
    <n v="8722"/>
    <s v="Water Pump"/>
    <n v="344"/>
    <x v="3"/>
    <n v="158"/>
    <n v="31.6"/>
    <x v="2"/>
    <s v="Smith"/>
    <s v="NM"/>
  </r>
  <r>
    <s v="Mar"/>
    <n v="1043"/>
    <n v="2242"/>
    <s v="AutoVac"/>
    <n v="60"/>
    <x v="7"/>
    <n v="64"/>
    <n v="12.8"/>
    <x v="2"/>
    <s v="Smith"/>
    <s v="CA"/>
  </r>
  <r>
    <s v="Mar"/>
    <n v="1044"/>
    <n v="2877"/>
    <s v="Net"/>
    <n v="11.4"/>
    <x v="1"/>
    <n v="4.9000000000000004"/>
    <n v="0.49000000000000005"/>
    <x v="2"/>
    <s v="Smith"/>
    <s v="CA"/>
  </r>
  <r>
    <s v="Mar"/>
    <n v="1045"/>
    <n v="8722"/>
    <s v="Water Pump"/>
    <n v="344"/>
    <x v="3"/>
    <n v="158"/>
    <n v="31.6"/>
    <x v="3"/>
    <s v="Johnson"/>
    <s v="AZ"/>
  </r>
  <r>
    <s v="Mar"/>
    <n v="1046"/>
    <n v="6119"/>
    <s v="Algea Killer 8 oz"/>
    <n v="9"/>
    <x v="8"/>
    <n v="5"/>
    <n v="0.5"/>
    <x v="1"/>
    <s v="Hernandez"/>
    <s v="UT"/>
  </r>
  <r>
    <s v="Mar"/>
    <n v="1047"/>
    <n v="6622"/>
    <s v="5 Gal Chlorine"/>
    <n v="42"/>
    <x v="9"/>
    <n v="35"/>
    <n v="7"/>
    <x v="3"/>
    <s v="Johnson"/>
    <s v="AZ"/>
  </r>
  <r>
    <s v="Mar"/>
    <n v="1048"/>
    <n v="8722"/>
    <s v="Water Pump"/>
    <n v="344"/>
    <x v="3"/>
    <n v="158"/>
    <n v="31.6"/>
    <x v="0"/>
    <s v="Barns"/>
    <s v="AZ"/>
  </r>
  <r>
    <s v="April"/>
    <n v="1049"/>
    <n v="2499"/>
    <s v="8 ft Hose"/>
    <n v="6.2"/>
    <x v="2"/>
    <n v="2.9999999999999991"/>
    <n v="0.29999999999999993"/>
    <x v="0"/>
    <s v="Barns"/>
    <s v="CO"/>
  </r>
  <r>
    <s v="April"/>
    <n v="1050"/>
    <n v="2877"/>
    <s v="Net"/>
    <n v="11.4"/>
    <x v="1"/>
    <n v="4.9000000000000004"/>
    <n v="0.49000000000000005"/>
    <x v="0"/>
    <s v="Barns"/>
    <s v="AZ"/>
  </r>
  <r>
    <s v="April"/>
    <n v="1051"/>
    <n v="6119"/>
    <s v="Algea Killer 8 oz"/>
    <n v="9"/>
    <x v="8"/>
    <n v="5"/>
    <n v="0.5"/>
    <x v="2"/>
    <s v="Smith"/>
    <s v="UT"/>
  </r>
  <r>
    <s v="April"/>
    <n v="1052"/>
    <n v="6622"/>
    <s v="5 Gal Chlorine"/>
    <n v="42"/>
    <x v="9"/>
    <n v="35"/>
    <n v="7"/>
    <x v="2"/>
    <s v="Smith"/>
    <s v="AZ"/>
  </r>
  <r>
    <s v="April"/>
    <n v="1053"/>
    <n v="2242"/>
    <s v="AutoVac"/>
    <n v="60"/>
    <x v="7"/>
    <n v="64"/>
    <n v="12.8"/>
    <x v="0"/>
    <s v="Barns"/>
    <s v="CA"/>
  </r>
  <r>
    <s v="April"/>
    <n v="1054"/>
    <n v="4421"/>
    <s v="Skimmer"/>
    <n v="45"/>
    <x v="5"/>
    <n v="42"/>
    <n v="8.4"/>
    <x v="2"/>
    <s v="Smith"/>
    <s v="NV"/>
  </r>
  <r>
    <s v="April"/>
    <n v="1055"/>
    <n v="6119"/>
    <s v="Algea Killer 8 oz"/>
    <n v="9"/>
    <x v="8"/>
    <n v="5"/>
    <n v="0.5"/>
    <x v="1"/>
    <s v="Hernandez"/>
    <s v="NV"/>
  </r>
  <r>
    <s v="April"/>
    <n v="1056"/>
    <n v="1109"/>
    <s v="Chlorine Test Kit"/>
    <n v="3"/>
    <x v="4"/>
    <n v="5"/>
    <n v="0.5"/>
    <x v="2"/>
    <s v="Smith"/>
    <s v="CA"/>
  </r>
  <r>
    <s v="April"/>
    <n v="1057"/>
    <n v="2499"/>
    <s v="8 ft Hose"/>
    <n v="6.2"/>
    <x v="2"/>
    <n v="2.9999999999999991"/>
    <n v="0.29999999999999993"/>
    <x v="1"/>
    <s v="Hernandez"/>
    <s v="CA"/>
  </r>
  <r>
    <s v="April"/>
    <n v="1058"/>
    <n v="6119"/>
    <s v="Algea Killer 8 oz"/>
    <n v="9"/>
    <x v="8"/>
    <n v="5"/>
    <n v="0.5"/>
    <x v="3"/>
    <s v="Johnson"/>
    <s v="AZ"/>
  </r>
  <r>
    <s v="April"/>
    <n v="1059"/>
    <n v="2242"/>
    <s v="AutoVac"/>
    <n v="60"/>
    <x v="7"/>
    <n v="64"/>
    <n v="12.8"/>
    <x v="2"/>
    <s v="Smith"/>
    <s v="AZ"/>
  </r>
  <r>
    <s v="April"/>
    <n v="1060"/>
    <n v="6119"/>
    <s v="Algea Killer 8 oz"/>
    <n v="9"/>
    <x v="8"/>
    <n v="5"/>
    <n v="0.5"/>
    <x v="2"/>
    <s v="Smith"/>
    <s v="NV"/>
  </r>
  <r>
    <s v="May"/>
    <n v="1061"/>
    <n v="1109"/>
    <s v="Chlorine Test Kit"/>
    <n v="3"/>
    <x v="4"/>
    <n v="5"/>
    <n v="0.5"/>
    <x v="2"/>
    <s v="Smith"/>
    <s v="NV"/>
  </r>
  <r>
    <s v="May"/>
    <n v="1062"/>
    <n v="2499"/>
    <s v="8 ft Hose"/>
    <n v="6.2"/>
    <x v="2"/>
    <n v="2.9999999999999991"/>
    <n v="0.29999999999999993"/>
    <x v="0"/>
    <s v="Barns"/>
    <s v="AZ"/>
  </r>
  <r>
    <s v="May"/>
    <n v="1063"/>
    <n v="1109"/>
    <s v="Chlorine Test Kit"/>
    <n v="3"/>
    <x v="4"/>
    <n v="5"/>
    <n v="0.5"/>
    <x v="2"/>
    <s v="Smith"/>
    <s v="CA"/>
  </r>
  <r>
    <s v="May"/>
    <n v="1064"/>
    <n v="2499"/>
    <s v="8 ft Hose"/>
    <n v="6.2"/>
    <x v="2"/>
    <n v="2.9999999999999991"/>
    <n v="0.29999999999999993"/>
    <x v="3"/>
    <s v="Johnson"/>
    <s v="AZ"/>
  </r>
  <r>
    <s v="May"/>
    <n v="1065"/>
    <n v="2499"/>
    <s v="8 ft Hose"/>
    <n v="6.2"/>
    <x v="2"/>
    <n v="2.9999999999999991"/>
    <n v="0.29999999999999993"/>
    <x v="2"/>
    <s v="Smith"/>
    <s v="NM"/>
  </r>
  <r>
    <s v="May"/>
    <n v="1066"/>
    <n v="2877"/>
    <s v="Net"/>
    <n v="11.4"/>
    <x v="1"/>
    <n v="4.9000000000000004"/>
    <n v="0.49000000000000005"/>
    <x v="2"/>
    <s v="Smith"/>
    <s v="NV"/>
  </r>
  <r>
    <s v="May"/>
    <n v="1067"/>
    <n v="2877"/>
    <s v="Net"/>
    <n v="11.4"/>
    <x v="1"/>
    <n v="4.9000000000000004"/>
    <n v="0.49000000000000005"/>
    <x v="2"/>
    <s v="Smith"/>
    <s v="UT"/>
  </r>
  <r>
    <s v="May"/>
    <n v="1068"/>
    <n v="6119"/>
    <s v="Algea Killer 8 oz"/>
    <n v="9"/>
    <x v="8"/>
    <n v="5"/>
    <n v="0.5"/>
    <x v="1"/>
    <s v="Hernandez"/>
    <s v="CA"/>
  </r>
  <r>
    <s v="May"/>
    <n v="1069"/>
    <n v="1109"/>
    <s v="Chlorine Test Kit"/>
    <n v="3"/>
    <x v="4"/>
    <n v="5"/>
    <n v="0.5"/>
    <x v="2"/>
    <s v="Smith"/>
    <s v="AZ"/>
  </r>
  <r>
    <s v="May"/>
    <n v="1070"/>
    <n v="2499"/>
    <s v="8 ft Hose"/>
    <n v="6.2"/>
    <x v="2"/>
    <n v="2.9999999999999991"/>
    <n v="0.29999999999999993"/>
    <x v="3"/>
    <s v="Johnson"/>
    <s v="AZ"/>
  </r>
  <r>
    <s v="May"/>
    <n v="1071"/>
    <n v="1109"/>
    <s v="Chlorine Test Kit"/>
    <n v="3"/>
    <x v="4"/>
    <n v="5"/>
    <n v="0.5"/>
    <x v="0"/>
    <s v="Barns"/>
    <s v="AZ"/>
  </r>
  <r>
    <s v="May"/>
    <n v="1072"/>
    <n v="1109"/>
    <s v="Chlorine Test Kit"/>
    <n v="3"/>
    <x v="4"/>
    <n v="5"/>
    <n v="0.5"/>
    <x v="2"/>
    <s v="Smith"/>
    <s v="NV"/>
  </r>
  <r>
    <s v="May"/>
    <n v="1073"/>
    <n v="6622"/>
    <s v="5 Gal Chlorine"/>
    <n v="42"/>
    <x v="9"/>
    <n v="35"/>
    <n v="7"/>
    <x v="2"/>
    <s v="Smith"/>
    <s v="CA"/>
  </r>
  <r>
    <s v="May"/>
    <n v="1074"/>
    <n v="2877"/>
    <s v="Net"/>
    <n v="11.4"/>
    <x v="1"/>
    <n v="4.9000000000000004"/>
    <n v="0.49000000000000005"/>
    <x v="2"/>
    <s v="Smith"/>
    <s v="AZ"/>
  </r>
  <r>
    <s v="May"/>
    <n v="1075"/>
    <n v="1109"/>
    <s v="Chlorine Test Kit"/>
    <n v="3"/>
    <x v="4"/>
    <n v="5"/>
    <n v="0.5"/>
    <x v="3"/>
    <s v="Johnson"/>
    <s v="CA"/>
  </r>
  <r>
    <s v="May"/>
    <n v="1076"/>
    <n v="1109"/>
    <s v="Chlorine Test Kit"/>
    <n v="3"/>
    <x v="4"/>
    <n v="5"/>
    <n v="0.5"/>
    <x v="1"/>
    <s v="Hernandez"/>
    <s v="AZ"/>
  </r>
  <r>
    <s v="May"/>
    <n v="1077"/>
    <n v="9822"/>
    <s v="Pool Cover"/>
    <n v="58.3"/>
    <x v="0"/>
    <n v="40.100000000000009"/>
    <n v="8.0200000000000014"/>
    <x v="3"/>
    <s v="Johnson"/>
    <s v="AZ"/>
  </r>
  <r>
    <s v="May"/>
    <n v="1078"/>
    <n v="2877"/>
    <s v="Net"/>
    <n v="11.4"/>
    <x v="1"/>
    <n v="4.9000000000000004"/>
    <n v="0.49000000000000005"/>
    <x v="1"/>
    <s v="Hernandez"/>
    <s v="NV"/>
  </r>
  <r>
    <s v="June"/>
    <n v="1079"/>
    <n v="2877"/>
    <s v="Net"/>
    <n v="11.4"/>
    <x v="1"/>
    <n v="4.9000000000000004"/>
    <n v="0.49000000000000005"/>
    <x v="1"/>
    <s v="Hernandez"/>
    <s v="NM"/>
  </r>
  <r>
    <s v="June"/>
    <n v="1080"/>
    <n v="4421"/>
    <s v="Skimmer"/>
    <n v="45"/>
    <x v="5"/>
    <n v="42"/>
    <n v="8.4"/>
    <x v="2"/>
    <s v="Smith"/>
    <s v="CA"/>
  </r>
  <r>
    <s v="June"/>
    <n v="1081"/>
    <n v="6119"/>
    <s v="Algea Killer 8 oz"/>
    <n v="9"/>
    <x v="8"/>
    <n v="5"/>
    <n v="0.5"/>
    <x v="2"/>
    <s v="Smith"/>
    <s v="UT"/>
  </r>
  <r>
    <s v="June"/>
    <n v="1082"/>
    <n v="1109"/>
    <s v="Chlorine Test Kit"/>
    <n v="3"/>
    <x v="4"/>
    <n v="5"/>
    <n v="0.5"/>
    <x v="0"/>
    <s v="Barns"/>
    <s v="CA"/>
  </r>
  <r>
    <s v="June"/>
    <n v="1083"/>
    <n v="1109"/>
    <s v="Chlorine Test Kit"/>
    <n v="3"/>
    <x v="4"/>
    <n v="5"/>
    <n v="0.5"/>
    <x v="0"/>
    <s v="Barns"/>
    <s v="NV"/>
  </r>
  <r>
    <s v="June"/>
    <n v="1084"/>
    <n v="6119"/>
    <s v="Algea Killer 8 oz"/>
    <n v="9"/>
    <x v="8"/>
    <n v="5"/>
    <n v="0.5"/>
    <x v="0"/>
    <s v="Barns"/>
    <s v="AZ"/>
  </r>
  <r>
    <s v="June"/>
    <n v="1085"/>
    <n v="9822"/>
    <s v="Pool Cover"/>
    <n v="58.3"/>
    <x v="0"/>
    <n v="40.100000000000009"/>
    <n v="8.0200000000000014"/>
    <x v="2"/>
    <s v="Smith"/>
    <s v="NV"/>
  </r>
  <r>
    <s v="June"/>
    <n v="1086"/>
    <n v="1109"/>
    <s v="Chlorine Test Kit"/>
    <n v="3"/>
    <x v="4"/>
    <n v="5"/>
    <n v="0.5"/>
    <x v="3"/>
    <s v="Johnson"/>
    <s v="AZ"/>
  </r>
  <r>
    <s v="June"/>
    <n v="1087"/>
    <n v="2499"/>
    <s v="8 ft Hose"/>
    <n v="6.2"/>
    <x v="2"/>
    <n v="2.9999999999999991"/>
    <n v="0.29999999999999993"/>
    <x v="0"/>
    <s v="Barns"/>
    <s v="CA"/>
  </r>
  <r>
    <s v="June"/>
    <n v="1088"/>
    <n v="2499"/>
    <s v="8 ft Hose"/>
    <n v="6.2"/>
    <x v="2"/>
    <n v="2.9999999999999991"/>
    <n v="0.29999999999999993"/>
    <x v="0"/>
    <s v="Barns"/>
    <s v="NM"/>
  </r>
  <r>
    <s v="June"/>
    <n v="1089"/>
    <n v="6119"/>
    <s v="Algea Killer 8 oz"/>
    <n v="9"/>
    <x v="8"/>
    <n v="5"/>
    <n v="0.5"/>
    <x v="2"/>
    <s v="Smith"/>
    <s v="NV"/>
  </r>
  <r>
    <s v="June"/>
    <n v="1090"/>
    <n v="2877"/>
    <s v="Net"/>
    <n v="11.4"/>
    <x v="1"/>
    <n v="4.9000000000000004"/>
    <n v="0.49000000000000005"/>
    <x v="0"/>
    <s v="Barns"/>
    <s v="CA"/>
  </r>
  <r>
    <s v="June"/>
    <n v="1091"/>
    <n v="2877"/>
    <s v="Net"/>
    <n v="11.4"/>
    <x v="1"/>
    <n v="4.9000000000000004"/>
    <n v="0.49000000000000005"/>
    <x v="3"/>
    <s v="Johnson"/>
    <s v="NV"/>
  </r>
  <r>
    <s v="June"/>
    <n v="1092"/>
    <n v="2877"/>
    <s v="Net"/>
    <n v="11.4"/>
    <x v="1"/>
    <n v="4.9000000000000004"/>
    <n v="0.49000000000000005"/>
    <x v="2"/>
    <s v="Smith"/>
    <s v="CA"/>
  </r>
  <r>
    <s v="June"/>
    <n v="1093"/>
    <n v="6119"/>
    <s v="Algea Killer 8 oz"/>
    <n v="9"/>
    <x v="8"/>
    <n v="5"/>
    <n v="0.5"/>
    <x v="1"/>
    <s v="Hernandez"/>
    <s v="AZ"/>
  </r>
  <r>
    <s v="June"/>
    <n v="1094"/>
    <n v="6119"/>
    <s v="Algea Killer 8 oz"/>
    <n v="9"/>
    <x v="8"/>
    <n v="5"/>
    <n v="0.5"/>
    <x v="2"/>
    <s v="Smith"/>
    <s v="CA"/>
  </r>
  <r>
    <s v="June"/>
    <n v="1095"/>
    <n v="2499"/>
    <s v="8 ft Hose"/>
    <n v="6.2"/>
    <x v="2"/>
    <n v="2.9999999999999991"/>
    <n v="0.29999999999999993"/>
    <x v="3"/>
    <s v="Johnson"/>
    <s v="AZ"/>
  </r>
  <r>
    <s v="June"/>
    <n v="1096"/>
    <n v="6119"/>
    <s v="Algea Killer 8 oz"/>
    <n v="9"/>
    <x v="8"/>
    <n v="5"/>
    <n v="0.5"/>
    <x v="2"/>
    <s v="Smith"/>
    <s v="AZ"/>
  </r>
  <r>
    <s v="June"/>
    <n v="1097"/>
    <n v="9212"/>
    <s v="1 Gal Muratic Acid"/>
    <n v="4"/>
    <x v="6"/>
    <n v="3"/>
    <n v="0.30000000000000004"/>
    <x v="3"/>
    <s v="Johnson"/>
    <s v="NV"/>
  </r>
  <r>
    <s v="June"/>
    <n v="1098"/>
    <n v="2877"/>
    <s v="Net"/>
    <n v="11.4"/>
    <x v="1"/>
    <n v="4.9000000000000004"/>
    <n v="0.49000000000000005"/>
    <x v="1"/>
    <s v="Hernandez"/>
    <s v="NM"/>
  </r>
  <r>
    <s v="July"/>
    <n v="1099"/>
    <n v="2877"/>
    <s v="Net"/>
    <n v="11.4"/>
    <x v="1"/>
    <n v="4.9000000000000004"/>
    <n v="0.49000000000000005"/>
    <x v="2"/>
    <s v="Smith"/>
    <s v="CA"/>
  </r>
  <r>
    <s v="July"/>
    <n v="1100"/>
    <n v="6119"/>
    <s v="Algea Killer 8 oz"/>
    <n v="9"/>
    <x v="8"/>
    <n v="5"/>
    <n v="0.5"/>
    <x v="0"/>
    <s v="Barns"/>
    <s v="UT"/>
  </r>
  <r>
    <s v="July"/>
    <n v="1101"/>
    <n v="2499"/>
    <s v="8 ft Hose"/>
    <n v="6.2"/>
    <x v="2"/>
    <n v="2.9999999999999991"/>
    <n v="0.29999999999999993"/>
    <x v="2"/>
    <s v="Smith"/>
    <s v="CA"/>
  </r>
  <r>
    <s v="July"/>
    <n v="1102"/>
    <n v="2242"/>
    <s v="AutoVac"/>
    <n v="60"/>
    <x v="7"/>
    <n v="64"/>
    <n v="12.8"/>
    <x v="1"/>
    <s v="Hernandez"/>
    <s v="NV"/>
  </r>
  <r>
    <s v="July"/>
    <n v="1103"/>
    <n v="2877"/>
    <s v="Net"/>
    <n v="11.4"/>
    <x v="1"/>
    <n v="4.9000000000000004"/>
    <n v="0.49000000000000005"/>
    <x v="1"/>
    <s v="Hernandez"/>
    <s v="AZ"/>
  </r>
  <r>
    <s v="July"/>
    <n v="1104"/>
    <n v="2877"/>
    <s v="Net"/>
    <n v="11.4"/>
    <x v="1"/>
    <n v="4.9000000000000004"/>
    <n v="0.49000000000000005"/>
    <x v="2"/>
    <s v="Smith"/>
    <s v="NV"/>
  </r>
  <r>
    <s v="July"/>
    <n v="1105"/>
    <n v="2499"/>
    <s v="8 ft Hose"/>
    <n v="6.2"/>
    <x v="2"/>
    <n v="2.9999999999999991"/>
    <n v="0.29999999999999993"/>
    <x v="1"/>
    <s v="Hernandez"/>
    <s v="AZ"/>
  </r>
  <r>
    <s v="July"/>
    <n v="1106"/>
    <n v="9822"/>
    <s v="Pool Cover"/>
    <n v="58.3"/>
    <x v="0"/>
    <n v="40.100000000000009"/>
    <n v="8.0200000000000014"/>
    <x v="1"/>
    <s v="Hernandez"/>
    <s v="CA"/>
  </r>
  <r>
    <s v="July"/>
    <n v="1107"/>
    <n v="1109"/>
    <s v="Chlorine Test Kit"/>
    <n v="3"/>
    <x v="4"/>
    <n v="5"/>
    <n v="0.5"/>
    <x v="3"/>
    <s v="Johnson"/>
    <s v="NM"/>
  </r>
  <r>
    <s v="July"/>
    <n v="1108"/>
    <n v="9822"/>
    <s v="Pool Cover"/>
    <n v="58.3"/>
    <x v="0"/>
    <n v="40.100000000000009"/>
    <n v="8.0200000000000014"/>
    <x v="2"/>
    <s v="Smith"/>
    <s v="NV"/>
  </r>
  <r>
    <s v="July"/>
    <n v="1109"/>
    <n v="8722"/>
    <s v="Water Pump"/>
    <n v="344"/>
    <x v="3"/>
    <n v="158"/>
    <n v="31.6"/>
    <x v="1"/>
    <s v="Hernandez"/>
    <s v="CA"/>
  </r>
  <r>
    <s v="July"/>
    <n v="1110"/>
    <n v="8722"/>
    <s v="Water Pump"/>
    <n v="344"/>
    <x v="3"/>
    <n v="158"/>
    <n v="31.6"/>
    <x v="3"/>
    <s v="Johnson"/>
    <s v="NV"/>
  </r>
  <r>
    <s v="July"/>
    <n v="1111"/>
    <n v="6622"/>
    <s v="5 Gal Chlorine"/>
    <n v="42"/>
    <x v="9"/>
    <n v="35"/>
    <n v="7"/>
    <x v="3"/>
    <s v="Johnson"/>
    <s v="CA"/>
  </r>
  <r>
    <s v="July"/>
    <n v="1112"/>
    <n v="6622"/>
    <s v="5 Gal Chlorine"/>
    <n v="42"/>
    <x v="9"/>
    <n v="35"/>
    <n v="7"/>
    <x v="2"/>
    <s v="Smith"/>
    <s v="AZ"/>
  </r>
  <r>
    <s v="July"/>
    <n v="1113"/>
    <n v="9822"/>
    <s v="Pool Cover"/>
    <n v="58.3"/>
    <x v="0"/>
    <n v="40.100000000000009"/>
    <n v="8.0200000000000014"/>
    <x v="0"/>
    <s v="Barns"/>
    <s v="CA"/>
  </r>
  <r>
    <s v="July"/>
    <n v="1114"/>
    <n v="2242"/>
    <s v="AutoVac"/>
    <n v="60"/>
    <x v="7"/>
    <n v="64"/>
    <n v="12.8"/>
    <x v="1"/>
    <s v="Hernandez"/>
    <s v="AZ"/>
  </r>
  <r>
    <s v="July"/>
    <n v="1115"/>
    <n v="8722"/>
    <s v="Water Pump"/>
    <n v="344"/>
    <x v="3"/>
    <n v="158"/>
    <n v="31.6"/>
    <x v="0"/>
    <s v="Barns"/>
    <s v="AZ"/>
  </r>
  <r>
    <s v="July"/>
    <n v="1116"/>
    <n v="6622"/>
    <s v="5 Gal Chlorine"/>
    <n v="42"/>
    <x v="9"/>
    <n v="35"/>
    <n v="7"/>
    <x v="2"/>
    <s v="Smith"/>
    <s v="NV"/>
  </r>
  <r>
    <s v="July"/>
    <n v="1117"/>
    <n v="8722"/>
    <s v="Water Pump"/>
    <n v="344"/>
    <x v="3"/>
    <n v="158"/>
    <n v="31.6"/>
    <x v="3"/>
    <s v="Johnson"/>
    <s v="NM"/>
  </r>
  <r>
    <s v="July"/>
    <n v="1118"/>
    <n v="9822"/>
    <s v="Pool Cover"/>
    <n v="58.3"/>
    <x v="0"/>
    <n v="40.100000000000009"/>
    <n v="8.0200000000000014"/>
    <x v="1"/>
    <s v="Hernandez"/>
    <s v="CA"/>
  </r>
  <r>
    <s v="July"/>
    <n v="1119"/>
    <n v="2242"/>
    <s v="AutoVac"/>
    <n v="60"/>
    <x v="7"/>
    <n v="64"/>
    <n v="12.8"/>
    <x v="0"/>
    <s v="Barns"/>
    <s v="UT"/>
  </r>
  <r>
    <s v="July"/>
    <n v="1120"/>
    <n v="2242"/>
    <s v="AutoVac"/>
    <n v="60"/>
    <x v="7"/>
    <n v="64"/>
    <n v="12.8"/>
    <x v="2"/>
    <s v="Smith"/>
    <s v="CA"/>
  </r>
  <r>
    <s v="July"/>
    <n v="1121"/>
    <n v="4421"/>
    <s v="Skimmer"/>
    <n v="45"/>
    <x v="5"/>
    <n v="42"/>
    <n v="8.4"/>
    <x v="2"/>
    <s v="Smith"/>
    <s v="NV"/>
  </r>
  <r>
    <s v="July"/>
    <n v="1122"/>
    <n v="8722"/>
    <s v="Water Pump"/>
    <n v="344"/>
    <x v="3"/>
    <n v="158"/>
    <n v="31.6"/>
    <x v="2"/>
    <s v="Smith"/>
    <s v="AZ"/>
  </r>
  <r>
    <s v="July"/>
    <n v="1123"/>
    <n v="9822"/>
    <s v="Pool Cover"/>
    <n v="58.3"/>
    <x v="0"/>
    <n v="40.100000000000009"/>
    <n v="8.0200000000000014"/>
    <x v="2"/>
    <s v="Smith"/>
    <s v="NV"/>
  </r>
  <r>
    <s v="July"/>
    <n v="1124"/>
    <n v="4421"/>
    <s v="Skimmer"/>
    <n v="45"/>
    <x v="5"/>
    <n v="42"/>
    <n v="8.4"/>
    <x v="2"/>
    <s v="Smith"/>
    <s v="AZ"/>
  </r>
  <r>
    <s v="Aug"/>
    <n v="1125"/>
    <n v="2242"/>
    <s v="AutoVac"/>
    <n v="60"/>
    <x v="7"/>
    <n v="64"/>
    <n v="12.8"/>
    <x v="2"/>
    <s v="Smith"/>
    <s v="CA"/>
  </r>
  <r>
    <s v="Aug"/>
    <n v="1126"/>
    <n v="9212"/>
    <s v="1 Gal Muratic Acid"/>
    <n v="4"/>
    <x v="6"/>
    <n v="3"/>
    <n v="0.30000000000000004"/>
    <x v="2"/>
    <s v="Smith"/>
    <s v="NM"/>
  </r>
  <r>
    <s v="Aug"/>
    <n v="1127"/>
    <n v="8722"/>
    <s v="Water Pump"/>
    <n v="344"/>
    <x v="3"/>
    <n v="158"/>
    <n v="31.6"/>
    <x v="0"/>
    <s v="Barns"/>
    <s v="NV"/>
  </r>
  <r>
    <s v="Aug"/>
    <n v="1128"/>
    <n v="6622"/>
    <s v="5 Gal Chlorine"/>
    <n v="42"/>
    <x v="9"/>
    <n v="35"/>
    <n v="7"/>
    <x v="1"/>
    <s v="Hernandez"/>
    <s v="CA"/>
  </r>
  <r>
    <s v="Aug"/>
    <n v="1129"/>
    <n v="9822"/>
    <s v="Pool Cover"/>
    <n v="58.3"/>
    <x v="0"/>
    <n v="40.100000000000009"/>
    <n v="8.0200000000000014"/>
    <x v="3"/>
    <s v="Johnson"/>
    <s v="NV"/>
  </r>
  <r>
    <s v="Aug"/>
    <n v="1130"/>
    <n v="4421"/>
    <s v="Skimmer"/>
    <n v="45"/>
    <x v="5"/>
    <n v="42"/>
    <n v="8.4"/>
    <x v="3"/>
    <s v="Johnson"/>
    <s v="CA"/>
  </r>
  <r>
    <s v="Aug"/>
    <n v="1131"/>
    <n v="9212"/>
    <s v="1 Gal Muratic Acid"/>
    <n v="4"/>
    <x v="6"/>
    <n v="3"/>
    <n v="0.30000000000000004"/>
    <x v="3"/>
    <s v="Johnson"/>
    <s v="AZ"/>
  </r>
  <r>
    <s v="Aug"/>
    <n v="1132"/>
    <n v="9212"/>
    <s v="1 Gal Muratic Acid"/>
    <n v="4"/>
    <x v="6"/>
    <n v="3"/>
    <n v="0.30000000000000004"/>
    <x v="3"/>
    <s v="Johnson"/>
    <s v="CA"/>
  </r>
  <r>
    <s v="Aug"/>
    <n v="1133"/>
    <n v="9822"/>
    <s v="Pool Cover"/>
    <n v="58.3"/>
    <x v="0"/>
    <n v="40.100000000000009"/>
    <n v="8.0200000000000014"/>
    <x v="0"/>
    <s v="Barns"/>
    <s v="AZ"/>
  </r>
  <r>
    <s v="Aug"/>
    <n v="1134"/>
    <n v="9822"/>
    <s v="Pool Cover"/>
    <n v="58.3"/>
    <x v="0"/>
    <n v="40.100000000000009"/>
    <n v="8.0200000000000014"/>
    <x v="2"/>
    <s v="Smith"/>
    <s v="AZ"/>
  </r>
  <r>
    <s v="Aug"/>
    <n v="1135"/>
    <n v="8722"/>
    <s v="Water Pump"/>
    <n v="344"/>
    <x v="3"/>
    <n v="158"/>
    <n v="31.6"/>
    <x v="0"/>
    <s v="Barns"/>
    <s v="NV"/>
  </r>
  <r>
    <s v="Aug"/>
    <n v="1136"/>
    <n v="2242"/>
    <s v="AutoVac"/>
    <n v="60"/>
    <x v="7"/>
    <n v="64"/>
    <n v="12.8"/>
    <x v="2"/>
    <s v="Smith"/>
    <s v="NM"/>
  </r>
  <r>
    <s v="Aug"/>
    <n v="1137"/>
    <n v="9822"/>
    <s v="Pool Cover"/>
    <n v="58.3"/>
    <x v="0"/>
    <n v="40.100000000000009"/>
    <n v="8.0200000000000014"/>
    <x v="1"/>
    <s v="Hernandez"/>
    <s v="CA"/>
  </r>
  <r>
    <s v="Aug"/>
    <n v="1138"/>
    <n v="8722"/>
    <s v="Water Pump"/>
    <n v="344"/>
    <x v="3"/>
    <n v="158"/>
    <n v="31.6"/>
    <x v="0"/>
    <s v="Barns"/>
    <s v="UT"/>
  </r>
  <r>
    <s v="Aug"/>
    <n v="1139"/>
    <n v="4421"/>
    <s v="Skimmer"/>
    <n v="45"/>
    <x v="5"/>
    <n v="42"/>
    <n v="8.4"/>
    <x v="2"/>
    <s v="Smith"/>
    <s v="CA"/>
  </r>
  <r>
    <s v="Aug"/>
    <n v="1140"/>
    <n v="4421"/>
    <s v="Skimmer"/>
    <n v="45"/>
    <x v="5"/>
    <n v="42"/>
    <n v="8.4"/>
    <x v="1"/>
    <s v="Hernandez"/>
    <s v="NV"/>
  </r>
  <r>
    <s v="Aug"/>
    <n v="1141"/>
    <n v="9212"/>
    <s v="1 Gal Muratic Acid"/>
    <n v="4"/>
    <x v="6"/>
    <n v="3"/>
    <n v="0.30000000000000004"/>
    <x v="1"/>
    <s v="Hernandez"/>
    <s v="AZ"/>
  </r>
  <r>
    <s v="Sept"/>
    <n v="1142"/>
    <n v="2242"/>
    <s v="AutoVac"/>
    <n v="60"/>
    <x v="7"/>
    <n v="64"/>
    <n v="12.8"/>
    <x v="1"/>
    <s v="Hernandez"/>
    <s v="NV"/>
  </r>
  <r>
    <s v="Sept"/>
    <n v="1143"/>
    <n v="9822"/>
    <s v="Pool Cover"/>
    <n v="58.3"/>
    <x v="0"/>
    <n v="40.100000000000009"/>
    <n v="8.0200000000000014"/>
    <x v="3"/>
    <s v="Johnson"/>
    <s v="AZ"/>
  </r>
  <r>
    <s v="Sept"/>
    <n v="1144"/>
    <n v="2242"/>
    <s v="AutoVac"/>
    <n v="60"/>
    <x v="7"/>
    <n v="64"/>
    <n v="12.8"/>
    <x v="3"/>
    <s v="Johnson"/>
    <s v="CA"/>
  </r>
  <r>
    <s v="Sept"/>
    <n v="1145"/>
    <n v="4421"/>
    <s v="Skimmer"/>
    <n v="45"/>
    <x v="5"/>
    <n v="42"/>
    <n v="8.4"/>
    <x v="3"/>
    <s v="Johnson"/>
    <s v="NM"/>
  </r>
  <r>
    <s v="Sept"/>
    <n v="1146"/>
    <n v="8722"/>
    <s v="Water Pump"/>
    <n v="344"/>
    <x v="3"/>
    <n v="158"/>
    <n v="31.6"/>
    <x v="3"/>
    <s v="Johnson"/>
    <s v="NV"/>
  </r>
  <r>
    <s v="Sept"/>
    <n v="1147"/>
    <n v="9822"/>
    <s v="Pool Cover"/>
    <n v="58.3"/>
    <x v="0"/>
    <n v="40.100000000000009"/>
    <n v="8.0200000000000014"/>
    <x v="0"/>
    <s v="Barns"/>
    <s v="CA"/>
  </r>
  <r>
    <s v="Sept"/>
    <n v="1148"/>
    <n v="9212"/>
    <s v="1 Gal Muratic Acid"/>
    <n v="4"/>
    <x v="6"/>
    <n v="3"/>
    <n v="0.30000000000000004"/>
    <x v="2"/>
    <s v="Smith"/>
    <s v="AZ"/>
  </r>
  <r>
    <s v="Sept"/>
    <n v="1149"/>
    <n v="8722"/>
    <s v="Water Pump"/>
    <n v="344"/>
    <x v="3"/>
    <n v="158"/>
    <n v="31.6"/>
    <x v="0"/>
    <s v="Barns"/>
    <s v="AZ"/>
  </r>
  <r>
    <s v="Oct"/>
    <n v="1150"/>
    <n v="2242"/>
    <s v="AutoVac"/>
    <n v="60"/>
    <x v="7"/>
    <n v="64"/>
    <n v="12.8"/>
    <x v="2"/>
    <s v="Smith"/>
    <s v="UT"/>
  </r>
  <r>
    <s v="Oct"/>
    <n v="1151"/>
    <n v="2242"/>
    <s v="AutoVac"/>
    <n v="60"/>
    <x v="7"/>
    <n v="64"/>
    <n v="12.8"/>
    <x v="1"/>
    <s v="Hernandez"/>
    <s v="CA"/>
  </r>
  <r>
    <s v="Oct"/>
    <n v="1152"/>
    <n v="4421"/>
    <s v="Skimmer"/>
    <n v="45"/>
    <x v="5"/>
    <n v="42"/>
    <n v="8.4"/>
    <x v="0"/>
    <s v="Barns"/>
    <s v="NV"/>
  </r>
  <r>
    <s v="Oct"/>
    <n v="1153"/>
    <n v="8722"/>
    <s v="Water Pump"/>
    <n v="344"/>
    <x v="3"/>
    <n v="158"/>
    <n v="31.6"/>
    <x v="2"/>
    <s v="Smith"/>
    <s v="AZ"/>
  </r>
  <r>
    <s v="Oct"/>
    <n v="1154"/>
    <n v="9822"/>
    <s v="Pool Cover"/>
    <n v="58.3"/>
    <x v="0"/>
    <n v="40.100000000000009"/>
    <n v="8.0200000000000014"/>
    <x v="1"/>
    <s v="Hernandez"/>
    <s v="NV"/>
  </r>
  <r>
    <s v="Oct"/>
    <n v="1155"/>
    <n v="4421"/>
    <s v="Skimmer"/>
    <n v="45"/>
    <x v="5"/>
    <n v="42"/>
    <n v="8.4"/>
    <x v="2"/>
    <s v="Smith"/>
    <s v="AZ"/>
  </r>
  <r>
    <s v="Oct"/>
    <n v="1156"/>
    <n v="2242"/>
    <s v="AutoVac"/>
    <n v="60"/>
    <x v="7"/>
    <n v="64"/>
    <n v="12.8"/>
    <x v="2"/>
    <s v="Smith"/>
    <s v="CA"/>
  </r>
  <r>
    <s v="Oct"/>
    <n v="1157"/>
    <n v="9212"/>
    <s v="1 Gal Muratic Acid"/>
    <n v="4"/>
    <x v="6"/>
    <n v="3"/>
    <n v="0.30000000000000004"/>
    <x v="2"/>
    <s v="Smith"/>
    <s v="NM"/>
  </r>
  <r>
    <s v="Nov"/>
    <n v="1158"/>
    <n v="8722"/>
    <s v="Water Pump"/>
    <n v="344"/>
    <x v="3"/>
    <n v="158"/>
    <n v="31.6"/>
    <x v="0"/>
    <s v="Barns"/>
    <s v="NV"/>
  </r>
  <r>
    <s v="Nov"/>
    <n v="1159"/>
    <n v="6622"/>
    <s v="5 Gal Chlorine"/>
    <n v="42"/>
    <x v="9"/>
    <n v="35"/>
    <n v="7"/>
    <x v="2"/>
    <s v="Smith"/>
    <s v="CA"/>
  </r>
  <r>
    <s v="Nov"/>
    <n v="1160"/>
    <n v="9822"/>
    <s v="Pool Cover"/>
    <n v="58.3"/>
    <x v="0"/>
    <n v="40.100000000000009"/>
    <n v="8.0200000000000014"/>
    <x v="3"/>
    <s v="Johnson"/>
    <s v="NV"/>
  </r>
  <r>
    <s v="Nov"/>
    <n v="1161"/>
    <n v="4421"/>
    <s v="Skimmer"/>
    <n v="45"/>
    <x v="5"/>
    <n v="42"/>
    <n v="8.4"/>
    <x v="1"/>
    <s v="Hernandez"/>
    <s v="CA"/>
  </r>
  <r>
    <s v="Nov"/>
    <n v="1162"/>
    <n v="9212"/>
    <s v="1 Gal Muratic Acid"/>
    <n v="4"/>
    <x v="6"/>
    <n v="3"/>
    <n v="0.30000000000000004"/>
    <x v="0"/>
    <s v="Barns"/>
    <s v="AZ"/>
  </r>
  <r>
    <s v="Nov"/>
    <n v="1163"/>
    <n v="9212"/>
    <s v="1 Gal Muratic Acid"/>
    <n v="4"/>
    <x v="6"/>
    <n v="3"/>
    <n v="0.30000000000000004"/>
    <x v="2"/>
    <s v="Smith"/>
    <s v="CA"/>
  </r>
  <r>
    <s v="Nov"/>
    <n v="1164"/>
    <n v="9822"/>
    <s v="Pool Cover"/>
    <n v="58.3"/>
    <x v="0"/>
    <n v="40.100000000000009"/>
    <n v="8.0200000000000014"/>
    <x v="2"/>
    <s v="Smith"/>
    <s v="AZ"/>
  </r>
  <r>
    <s v="Nov"/>
    <n v="1165"/>
    <n v="9822"/>
    <s v="Pool Cover"/>
    <n v="58.3"/>
    <x v="0"/>
    <n v="40.100000000000009"/>
    <n v="8.0200000000000014"/>
    <x v="2"/>
    <s v="Smith"/>
    <s v="AZ"/>
  </r>
  <r>
    <s v="Nov"/>
    <n v="1166"/>
    <n v="8722"/>
    <s v="Water Pump"/>
    <n v="344"/>
    <x v="3"/>
    <n v="158"/>
    <n v="31.6"/>
    <x v="2"/>
    <s v="Smith"/>
    <s v="NV"/>
  </r>
  <r>
    <s v="Dec"/>
    <n v="1167"/>
    <n v="2242"/>
    <s v="AutoVac"/>
    <n v="60"/>
    <x v="7"/>
    <n v="64"/>
    <n v="12.8"/>
    <x v="2"/>
    <s v="Smith"/>
    <s v="NM"/>
  </r>
  <r>
    <s v="Dec"/>
    <n v="1168"/>
    <n v="9822"/>
    <s v="Pool Cover"/>
    <n v="58.3"/>
    <x v="0"/>
    <n v="40.100000000000009"/>
    <n v="8.0200000000000014"/>
    <x v="2"/>
    <s v="Smith"/>
    <s v="CA"/>
  </r>
  <r>
    <s v="Dec"/>
    <n v="1169"/>
    <n v="8722"/>
    <s v="Water Pump"/>
    <n v="344"/>
    <x v="3"/>
    <n v="158"/>
    <n v="31.6"/>
    <x v="2"/>
    <s v="Smith"/>
    <s v="UT"/>
  </r>
  <r>
    <s v="Dec"/>
    <n v="1170"/>
    <n v="4421"/>
    <s v="Skimmer"/>
    <n v="45"/>
    <x v="5"/>
    <n v="42"/>
    <n v="8.4"/>
    <x v="0"/>
    <s v="Barns"/>
    <s v="CA"/>
  </r>
  <r>
    <s v="Dec"/>
    <n v="1171"/>
    <n v="4421"/>
    <s v="Skimmer"/>
    <n v="45"/>
    <x v="5"/>
    <n v="42"/>
    <n v="8.4"/>
    <x v="1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8"/>
  <sheetViews>
    <sheetView tabSelected="1" workbookViewId="0">
      <selection activeCell="S14" sqref="S14"/>
    </sheetView>
  </sheetViews>
  <sheetFormatPr defaultRowHeight="15.75"/>
  <cols>
    <col min="1" max="1" width="12.125" bestFit="1" customWidth="1"/>
    <col min="2" max="2" width="14.875" customWidth="1"/>
    <col min="3" max="3" width="1.875" customWidth="1"/>
    <col min="4" max="4" width="3.875" customWidth="1"/>
    <col min="5" max="5" width="2.875" customWidth="1"/>
    <col min="6" max="6" width="4.875" customWidth="1"/>
    <col min="7" max="8" width="2.875" customWidth="1"/>
    <col min="9" max="9" width="4.875" customWidth="1"/>
    <col min="10" max="11" width="3.875" customWidth="1"/>
    <col min="12" max="12" width="10.375" bestFit="1" customWidth="1"/>
  </cols>
  <sheetData>
    <row r="1" spans="1:2">
      <c r="A1" t="s">
        <v>60</v>
      </c>
    </row>
    <row r="3" spans="1:2">
      <c r="A3" s="6" t="s">
        <v>57</v>
      </c>
      <c r="B3" t="s">
        <v>59</v>
      </c>
    </row>
    <row r="4" spans="1:2">
      <c r="A4" s="7" t="s">
        <v>37</v>
      </c>
      <c r="B4" s="8">
        <v>6003.5</v>
      </c>
    </row>
    <row r="5" spans="1:2">
      <c r="A5" s="7" t="s">
        <v>41</v>
      </c>
      <c r="B5" s="8">
        <v>5661.0999999999985</v>
      </c>
    </row>
    <row r="6" spans="1:2">
      <c r="A6" s="7" t="s">
        <v>43</v>
      </c>
      <c r="B6" s="8">
        <v>3035.3</v>
      </c>
    </row>
    <row r="7" spans="1:2">
      <c r="A7" s="7" t="s">
        <v>39</v>
      </c>
      <c r="B7" s="8">
        <v>2410.7000000000003</v>
      </c>
    </row>
    <row r="8" spans="1:2">
      <c r="A8" s="7" t="s">
        <v>58</v>
      </c>
      <c r="B8" s="8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6"/>
  <sheetViews>
    <sheetView workbookViewId="0">
      <selection sqref="A1:K172"/>
    </sheetView>
  </sheetViews>
  <sheetFormatPr defaultColWidth="11" defaultRowHeight="15.75"/>
  <cols>
    <col min="4" max="4" width="18.375" customWidth="1"/>
    <col min="8" max="8" width="13.875" customWidth="1"/>
  </cols>
  <sheetData>
    <row r="1" spans="1:11">
      <c r="A1" t="s">
        <v>22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36</v>
      </c>
      <c r="I1" t="s">
        <v>45</v>
      </c>
      <c r="J1" t="s">
        <v>46</v>
      </c>
      <c r="K1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3">
        <f>F2-E2</f>
        <v>40.100000000000009</v>
      </c>
      <c r="H2" s="3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3">
        <f t="shared" ref="G3:G66" si="0">F3-E3</f>
        <v>4.9000000000000004</v>
      </c>
      <c r="H3" s="3">
        <f t="shared" ref="H3:H66" si="1"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3">
        <f t="shared" si="0"/>
        <v>2.9999999999999991</v>
      </c>
      <c r="H4" s="3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3">
        <f t="shared" si="0"/>
        <v>158</v>
      </c>
      <c r="H5" s="3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3">
        <f t="shared" si="0"/>
        <v>5</v>
      </c>
      <c r="H6" s="3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3">
        <f t="shared" si="0"/>
        <v>40.100000000000009</v>
      </c>
      <c r="H7" s="3">
        <f t="shared" si="1"/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3">
        <f t="shared" si="0"/>
        <v>5</v>
      </c>
      <c r="H8" s="3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3">
        <f t="shared" si="0"/>
        <v>4.9000000000000004</v>
      </c>
      <c r="H9" s="3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3">
        <f t="shared" si="0"/>
        <v>5</v>
      </c>
      <c r="H10" s="3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3">
        <f t="shared" si="0"/>
        <v>4.9000000000000004</v>
      </c>
      <c r="H11" s="3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3">
        <f t="shared" si="0"/>
        <v>4.9000000000000004</v>
      </c>
      <c r="H12" s="3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3">
        <f t="shared" si="0"/>
        <v>42</v>
      </c>
      <c r="H13" s="3">
        <f t="shared" si="1"/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3">
        <f t="shared" si="0"/>
        <v>3</v>
      </c>
      <c r="H14" s="3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3">
        <f t="shared" si="0"/>
        <v>158</v>
      </c>
      <c r="H15" s="3">
        <f t="shared" si="1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3">
        <f t="shared" si="0"/>
        <v>4.9000000000000004</v>
      </c>
      <c r="H16" s="3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3">
        <f t="shared" si="0"/>
        <v>2.9999999999999991</v>
      </c>
      <c r="H17" s="3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3">
        <f t="shared" si="0"/>
        <v>64</v>
      </c>
      <c r="H18" s="3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3">
        <f t="shared" si="0"/>
        <v>5</v>
      </c>
      <c r="H19" s="3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3">
        <f t="shared" si="0"/>
        <v>2.9999999999999991</v>
      </c>
      <c r="H20" s="3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3">
        <f t="shared" si="0"/>
        <v>2.9999999999999991</v>
      </c>
      <c r="H21" s="3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3">
        <f t="shared" si="0"/>
        <v>5</v>
      </c>
      <c r="H22" s="3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3">
        <f t="shared" si="0"/>
        <v>4.9000000000000004</v>
      </c>
      <c r="H23" s="3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3">
        <f t="shared" si="0"/>
        <v>5</v>
      </c>
      <c r="H24" s="3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3">
        <f t="shared" si="0"/>
        <v>3</v>
      </c>
      <c r="H25" s="3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3">
        <f t="shared" si="0"/>
        <v>4.9000000000000004</v>
      </c>
      <c r="H26" s="3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3">
        <f t="shared" si="0"/>
        <v>5</v>
      </c>
      <c r="H27" s="3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3">
        <f t="shared" si="0"/>
        <v>5</v>
      </c>
      <c r="H28" s="3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3">
        <f t="shared" si="0"/>
        <v>158</v>
      </c>
      <c r="H29" s="3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3">
        <f t="shared" si="0"/>
        <v>2.9999999999999991</v>
      </c>
      <c r="H30" s="3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3">
        <f t="shared" si="0"/>
        <v>42</v>
      </c>
      <c r="H31" s="3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3">
        <f t="shared" si="0"/>
        <v>5</v>
      </c>
      <c r="H32" s="3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3">
        <f t="shared" si="0"/>
        <v>4.9000000000000004</v>
      </c>
      <c r="H33" s="3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3">
        <f t="shared" si="0"/>
        <v>40.100000000000009</v>
      </c>
      <c r="H34" s="3">
        <f t="shared" si="1"/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3">
        <f t="shared" si="0"/>
        <v>4.9000000000000004</v>
      </c>
      <c r="H35" s="3">
        <f t="shared" si="1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3">
        <f t="shared" si="0"/>
        <v>2.9999999999999991</v>
      </c>
      <c r="H36" s="3">
        <f t="shared" si="1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3">
        <f t="shared" si="0"/>
        <v>2.9999999999999991</v>
      </c>
      <c r="H37" s="3">
        <f t="shared" si="1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3">
        <f t="shared" si="0"/>
        <v>35</v>
      </c>
      <c r="H38" s="3">
        <f t="shared" si="1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3">
        <f t="shared" si="0"/>
        <v>2.9999999999999991</v>
      </c>
      <c r="H39" s="3">
        <f t="shared" si="1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3">
        <f t="shared" si="0"/>
        <v>4.9000000000000004</v>
      </c>
      <c r="H40" s="3">
        <f t="shared" si="1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3">
        <f t="shared" si="0"/>
        <v>5</v>
      </c>
      <c r="H41" s="3">
        <f t="shared" si="1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3">
        <f t="shared" si="0"/>
        <v>2.9999999999999991</v>
      </c>
      <c r="H42" s="3">
        <f t="shared" si="1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3">
        <f t="shared" si="0"/>
        <v>158</v>
      </c>
      <c r="H43" s="3">
        <f t="shared" si="1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3">
        <f t="shared" si="0"/>
        <v>64</v>
      </c>
      <c r="H44" s="3">
        <f t="shared" si="1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3">
        <f t="shared" si="0"/>
        <v>4.9000000000000004</v>
      </c>
      <c r="H45" s="3">
        <f t="shared" si="1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3">
        <f t="shared" si="0"/>
        <v>158</v>
      </c>
      <c r="H46" s="3">
        <f t="shared" si="1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3">
        <f t="shared" si="0"/>
        <v>5</v>
      </c>
      <c r="H47" s="3">
        <f t="shared" si="1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3">
        <f t="shared" si="0"/>
        <v>35</v>
      </c>
      <c r="H48" s="3">
        <f t="shared" si="1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3">
        <f t="shared" si="0"/>
        <v>158</v>
      </c>
      <c r="H49" s="3">
        <f t="shared" si="1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3">
        <f t="shared" si="0"/>
        <v>2.9999999999999991</v>
      </c>
      <c r="H50" s="3">
        <f t="shared" si="1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3">
        <f t="shared" si="0"/>
        <v>4.9000000000000004</v>
      </c>
      <c r="H51" s="3">
        <f t="shared" si="1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3">
        <f t="shared" si="0"/>
        <v>5</v>
      </c>
      <c r="H52" s="3">
        <f t="shared" si="1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3">
        <f t="shared" si="0"/>
        <v>35</v>
      </c>
      <c r="H53" s="3">
        <f t="shared" si="1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3">
        <f t="shared" si="0"/>
        <v>64</v>
      </c>
      <c r="H54" s="3">
        <f t="shared" si="1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3">
        <f t="shared" si="0"/>
        <v>42</v>
      </c>
      <c r="H55" s="3">
        <f t="shared" si="1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3">
        <f t="shared" si="0"/>
        <v>5</v>
      </c>
      <c r="H56" s="3">
        <f t="shared" si="1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3">
        <f t="shared" si="0"/>
        <v>5</v>
      </c>
      <c r="H57" s="3">
        <f t="shared" si="1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3">
        <f t="shared" si="0"/>
        <v>2.9999999999999991</v>
      </c>
      <c r="H58" s="3">
        <f t="shared" si="1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3">
        <f t="shared" si="0"/>
        <v>5</v>
      </c>
      <c r="H59" s="3">
        <f t="shared" si="1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3">
        <f t="shared" si="0"/>
        <v>64</v>
      </c>
      <c r="H60" s="3">
        <f t="shared" si="1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3">
        <f t="shared" si="0"/>
        <v>5</v>
      </c>
      <c r="H61" s="3">
        <f t="shared" si="1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3">
        <f t="shared" si="0"/>
        <v>5</v>
      </c>
      <c r="H62" s="3">
        <f t="shared" si="1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3">
        <f t="shared" si="0"/>
        <v>2.9999999999999991</v>
      </c>
      <c r="H63" s="3">
        <f t="shared" si="1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3">
        <f t="shared" si="0"/>
        <v>5</v>
      </c>
      <c r="H64" s="3">
        <f t="shared" si="1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3">
        <f t="shared" si="0"/>
        <v>2.9999999999999991</v>
      </c>
      <c r="H65" s="3">
        <f t="shared" si="1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3">
        <f t="shared" si="0"/>
        <v>2.9999999999999991</v>
      </c>
      <c r="H66" s="3">
        <f t="shared" si="1"/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3">
        <f t="shared" ref="G67:G130" si="2">F67-E67</f>
        <v>4.9000000000000004</v>
      </c>
      <c r="H67" s="3">
        <f t="shared" ref="H67:H130" si="3"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3">
        <f t="shared" si="2"/>
        <v>4.9000000000000004</v>
      </c>
      <c r="H68" s="3">
        <f t="shared" si="3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3">
        <f t="shared" si="2"/>
        <v>5</v>
      </c>
      <c r="H69" s="3">
        <f t="shared" si="3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3">
        <f t="shared" si="2"/>
        <v>5</v>
      </c>
      <c r="H70" s="3">
        <f t="shared" si="3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3">
        <f t="shared" si="2"/>
        <v>2.9999999999999991</v>
      </c>
      <c r="H71" s="3">
        <f t="shared" si="3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3">
        <f t="shared" si="2"/>
        <v>5</v>
      </c>
      <c r="H72" s="3">
        <f t="shared" si="3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3">
        <f t="shared" si="2"/>
        <v>5</v>
      </c>
      <c r="H73" s="3">
        <f t="shared" si="3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3">
        <f t="shared" si="2"/>
        <v>35</v>
      </c>
      <c r="H74" s="3">
        <f t="shared" si="3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3">
        <f t="shared" si="2"/>
        <v>4.9000000000000004</v>
      </c>
      <c r="H75" s="3">
        <f t="shared" si="3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3">
        <f t="shared" si="2"/>
        <v>5</v>
      </c>
      <c r="H76" s="3">
        <f t="shared" si="3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3">
        <f t="shared" si="2"/>
        <v>5</v>
      </c>
      <c r="H77" s="3">
        <f t="shared" si="3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3">
        <f t="shared" si="2"/>
        <v>40.100000000000009</v>
      </c>
      <c r="H78" s="3">
        <f t="shared" si="3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3">
        <f t="shared" si="2"/>
        <v>4.9000000000000004</v>
      </c>
      <c r="H79" s="3">
        <f t="shared" si="3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3">
        <f t="shared" si="2"/>
        <v>4.9000000000000004</v>
      </c>
      <c r="H80" s="3">
        <f t="shared" si="3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3">
        <f t="shared" si="2"/>
        <v>42</v>
      </c>
      <c r="H81" s="3">
        <f t="shared" si="3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3">
        <f t="shared" si="2"/>
        <v>5</v>
      </c>
      <c r="H82" s="3">
        <f t="shared" si="3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3">
        <f t="shared" si="2"/>
        <v>5</v>
      </c>
      <c r="H83" s="3">
        <f t="shared" si="3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3">
        <f t="shared" si="2"/>
        <v>5</v>
      </c>
      <c r="H84" s="3">
        <f t="shared" si="3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3">
        <f t="shared" si="2"/>
        <v>5</v>
      </c>
      <c r="H85" s="3">
        <f t="shared" si="3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3">
        <f t="shared" si="2"/>
        <v>40.100000000000009</v>
      </c>
      <c r="H86" s="3">
        <f t="shared" si="3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3">
        <f t="shared" si="2"/>
        <v>5</v>
      </c>
      <c r="H87" s="3">
        <f t="shared" si="3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3">
        <f t="shared" si="2"/>
        <v>2.9999999999999991</v>
      </c>
      <c r="H88" s="3">
        <f t="shared" si="3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3">
        <f t="shared" si="2"/>
        <v>2.9999999999999991</v>
      </c>
      <c r="H89" s="3">
        <f t="shared" si="3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3">
        <f t="shared" si="2"/>
        <v>5</v>
      </c>
      <c r="H90" s="3">
        <f t="shared" si="3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3">
        <f t="shared" si="2"/>
        <v>4.9000000000000004</v>
      </c>
      <c r="H91" s="3">
        <f t="shared" si="3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3">
        <f t="shared" si="2"/>
        <v>4.9000000000000004</v>
      </c>
      <c r="H92" s="3">
        <f t="shared" si="3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3">
        <f t="shared" si="2"/>
        <v>4.9000000000000004</v>
      </c>
      <c r="H93" s="3">
        <f t="shared" si="3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3">
        <f t="shared" si="2"/>
        <v>5</v>
      </c>
      <c r="H94" s="3">
        <f t="shared" si="3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3">
        <f t="shared" si="2"/>
        <v>5</v>
      </c>
      <c r="H95" s="3">
        <f t="shared" si="3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3">
        <f t="shared" si="2"/>
        <v>2.9999999999999991</v>
      </c>
      <c r="H96" s="3">
        <f t="shared" si="3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3">
        <f t="shared" si="2"/>
        <v>5</v>
      </c>
      <c r="H97" s="3">
        <f t="shared" si="3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3">
        <f t="shared" si="2"/>
        <v>3</v>
      </c>
      <c r="H98" s="3">
        <f t="shared" si="3"/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3">
        <f t="shared" si="2"/>
        <v>4.9000000000000004</v>
      </c>
      <c r="H99" s="3">
        <f t="shared" si="3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3">
        <f t="shared" si="2"/>
        <v>4.9000000000000004</v>
      </c>
      <c r="H100" s="3">
        <f t="shared" si="3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3">
        <f t="shared" si="2"/>
        <v>5</v>
      </c>
      <c r="H101" s="3">
        <f t="shared" si="3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3">
        <f t="shared" si="2"/>
        <v>2.9999999999999991</v>
      </c>
      <c r="H102" s="3">
        <f t="shared" si="3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3">
        <f t="shared" si="2"/>
        <v>64</v>
      </c>
      <c r="H103" s="3">
        <f t="shared" si="3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3">
        <f t="shared" si="2"/>
        <v>4.9000000000000004</v>
      </c>
      <c r="H104" s="3">
        <f t="shared" si="3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3">
        <f t="shared" si="2"/>
        <v>4.9000000000000004</v>
      </c>
      <c r="H105" s="3">
        <f t="shared" si="3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3">
        <f t="shared" si="2"/>
        <v>2.9999999999999991</v>
      </c>
      <c r="H106" s="3">
        <f t="shared" si="3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3">
        <f t="shared" si="2"/>
        <v>40.100000000000009</v>
      </c>
      <c r="H107" s="3">
        <f t="shared" si="3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3">
        <f t="shared" si="2"/>
        <v>5</v>
      </c>
      <c r="H108" s="3">
        <f t="shared" si="3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3">
        <f t="shared" si="2"/>
        <v>40.100000000000009</v>
      </c>
      <c r="H109" s="3">
        <f t="shared" si="3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3">
        <f t="shared" si="2"/>
        <v>158</v>
      </c>
      <c r="H110" s="3">
        <f t="shared" si="3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3">
        <f t="shared" si="2"/>
        <v>158</v>
      </c>
      <c r="H111" s="3">
        <f t="shared" si="3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3">
        <f t="shared" si="2"/>
        <v>35</v>
      </c>
      <c r="H112" s="3">
        <f t="shared" si="3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3">
        <f t="shared" si="2"/>
        <v>35</v>
      </c>
      <c r="H113" s="3">
        <f t="shared" si="3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3">
        <f t="shared" si="2"/>
        <v>40.100000000000009</v>
      </c>
      <c r="H114" s="3">
        <f t="shared" si="3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3">
        <f t="shared" si="2"/>
        <v>64</v>
      </c>
      <c r="H115" s="3">
        <f t="shared" si="3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3">
        <f t="shared" si="2"/>
        <v>158</v>
      </c>
      <c r="H116" s="3">
        <f t="shared" si="3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3">
        <f t="shared" si="2"/>
        <v>35</v>
      </c>
      <c r="H117" s="3">
        <f t="shared" si="3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3">
        <f t="shared" si="2"/>
        <v>158</v>
      </c>
      <c r="H118" s="3">
        <f t="shared" si="3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3">
        <f t="shared" si="2"/>
        <v>40.100000000000009</v>
      </c>
      <c r="H119" s="3">
        <f t="shared" si="3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3">
        <f t="shared" si="2"/>
        <v>64</v>
      </c>
      <c r="H120" s="3">
        <f t="shared" si="3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3">
        <f t="shared" si="2"/>
        <v>64</v>
      </c>
      <c r="H121" s="3">
        <f t="shared" si="3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3">
        <f t="shared" si="2"/>
        <v>42</v>
      </c>
      <c r="H122" s="3">
        <f t="shared" si="3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3">
        <f t="shared" si="2"/>
        <v>158</v>
      </c>
      <c r="H123" s="3">
        <f t="shared" si="3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3">
        <f t="shared" si="2"/>
        <v>40.100000000000009</v>
      </c>
      <c r="H124" s="3">
        <f t="shared" si="3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3">
        <f t="shared" si="2"/>
        <v>42</v>
      </c>
      <c r="H125" s="3">
        <f t="shared" si="3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3">
        <f t="shared" si="2"/>
        <v>64</v>
      </c>
      <c r="H126" s="3">
        <f t="shared" si="3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3">
        <f t="shared" si="2"/>
        <v>3</v>
      </c>
      <c r="H127" s="3">
        <f t="shared" si="3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3">
        <f t="shared" si="2"/>
        <v>158</v>
      </c>
      <c r="H128" s="3">
        <f t="shared" si="3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3">
        <f t="shared" si="2"/>
        <v>35</v>
      </c>
      <c r="H129" s="3">
        <f t="shared" si="3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3">
        <f t="shared" si="2"/>
        <v>40.100000000000009</v>
      </c>
      <c r="H130" s="3">
        <f t="shared" si="3"/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3">
        <f t="shared" ref="G131:G172" si="4">F131-E131</f>
        <v>42</v>
      </c>
      <c r="H131" s="3">
        <f t="shared" ref="H131:H172" si="5"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3">
        <f t="shared" si="4"/>
        <v>3</v>
      </c>
      <c r="H132" s="3">
        <f t="shared" si="5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3">
        <f t="shared" si="4"/>
        <v>3</v>
      </c>
      <c r="H133" s="3">
        <f t="shared" si="5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3">
        <f t="shared" si="4"/>
        <v>40.100000000000009</v>
      </c>
      <c r="H134" s="3">
        <f t="shared" si="5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3">
        <f t="shared" si="4"/>
        <v>40.100000000000009</v>
      </c>
      <c r="H135" s="3">
        <f t="shared" si="5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3">
        <f t="shared" si="4"/>
        <v>158</v>
      </c>
      <c r="H136" s="3">
        <f t="shared" si="5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3">
        <f t="shared" si="4"/>
        <v>64</v>
      </c>
      <c r="H137" s="3">
        <f t="shared" si="5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3">
        <f t="shared" si="4"/>
        <v>40.100000000000009</v>
      </c>
      <c r="H138" s="3">
        <f t="shared" si="5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3">
        <f t="shared" si="4"/>
        <v>158</v>
      </c>
      <c r="H139" s="3">
        <f t="shared" si="5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3">
        <f t="shared" si="4"/>
        <v>42</v>
      </c>
      <c r="H140" s="3">
        <f t="shared" si="5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3">
        <f t="shared" si="4"/>
        <v>42</v>
      </c>
      <c r="H141" s="3">
        <f t="shared" si="5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3">
        <f t="shared" si="4"/>
        <v>3</v>
      </c>
      <c r="H142" s="3">
        <f t="shared" si="5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3">
        <f t="shared" si="4"/>
        <v>64</v>
      </c>
      <c r="H143" s="3">
        <f t="shared" si="5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3">
        <f t="shared" si="4"/>
        <v>40.100000000000009</v>
      </c>
      <c r="H144" s="3">
        <f t="shared" si="5"/>
        <v>8.0200000000000014</v>
      </c>
      <c r="I144" t="s">
        <v>43</v>
      </c>
      <c r="J144" t="s">
        <v>44</v>
      </c>
      <c r="K144" t="s">
        <v>16</v>
      </c>
    </row>
    <row r="145" spans="1:13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3">
        <f t="shared" si="4"/>
        <v>64</v>
      </c>
      <c r="H145" s="3">
        <f t="shared" si="5"/>
        <v>12.8</v>
      </c>
      <c r="I145" t="s">
        <v>43</v>
      </c>
      <c r="J145" t="s">
        <v>44</v>
      </c>
      <c r="K145" t="s">
        <v>18</v>
      </c>
    </row>
    <row r="146" spans="1:13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3">
        <f t="shared" si="4"/>
        <v>42</v>
      </c>
      <c r="H146" s="3">
        <f t="shared" si="5"/>
        <v>8.4</v>
      </c>
      <c r="I146" t="s">
        <v>43</v>
      </c>
      <c r="J146" t="s">
        <v>44</v>
      </c>
      <c r="K146" t="s">
        <v>19</v>
      </c>
    </row>
    <row r="147" spans="1:13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3">
        <f t="shared" si="4"/>
        <v>158</v>
      </c>
      <c r="H147" s="3">
        <f t="shared" si="5"/>
        <v>31.6</v>
      </c>
      <c r="I147" t="s">
        <v>43</v>
      </c>
      <c r="J147" t="s">
        <v>44</v>
      </c>
      <c r="K147" t="s">
        <v>17</v>
      </c>
    </row>
    <row r="148" spans="1:13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3">
        <f t="shared" si="4"/>
        <v>40.100000000000009</v>
      </c>
      <c r="H148" s="3">
        <f t="shared" si="5"/>
        <v>8.0200000000000014</v>
      </c>
      <c r="I148" t="s">
        <v>37</v>
      </c>
      <c r="J148" t="s">
        <v>38</v>
      </c>
      <c r="K148" t="s">
        <v>18</v>
      </c>
      <c r="M148" t="s">
        <v>47</v>
      </c>
    </row>
    <row r="149" spans="1:13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3">
        <f t="shared" si="4"/>
        <v>3</v>
      </c>
      <c r="H149" s="3">
        <f t="shared" si="5"/>
        <v>0.30000000000000004</v>
      </c>
      <c r="I149" t="s">
        <v>41</v>
      </c>
      <c r="J149" t="s">
        <v>42</v>
      </c>
      <c r="K149" t="s">
        <v>16</v>
      </c>
      <c r="M149" t="s">
        <v>48</v>
      </c>
    </row>
    <row r="150" spans="1:13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3">
        <f t="shared" si="4"/>
        <v>158</v>
      </c>
      <c r="H150" s="3">
        <f t="shared" si="5"/>
        <v>31.6</v>
      </c>
      <c r="I150" t="s">
        <v>37</v>
      </c>
      <c r="J150" t="s">
        <v>38</v>
      </c>
      <c r="K150" t="s">
        <v>16</v>
      </c>
      <c r="M150" t="s">
        <v>49</v>
      </c>
    </row>
    <row r="151" spans="1:13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3">
        <f t="shared" si="4"/>
        <v>64</v>
      </c>
      <c r="H151" s="3">
        <f t="shared" si="5"/>
        <v>12.8</v>
      </c>
      <c r="I151" t="s">
        <v>41</v>
      </c>
      <c r="J151" t="s">
        <v>42</v>
      </c>
      <c r="K151" t="s">
        <v>21</v>
      </c>
      <c r="M151" t="s">
        <v>50</v>
      </c>
    </row>
    <row r="152" spans="1:13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3">
        <f t="shared" si="4"/>
        <v>64</v>
      </c>
      <c r="H152" s="3">
        <f t="shared" si="5"/>
        <v>12.8</v>
      </c>
      <c r="I152" t="s">
        <v>39</v>
      </c>
      <c r="J152" t="s">
        <v>40</v>
      </c>
      <c r="K152" t="s">
        <v>18</v>
      </c>
      <c r="M152" t="s">
        <v>51</v>
      </c>
    </row>
    <row r="153" spans="1:13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3">
        <f t="shared" si="4"/>
        <v>42</v>
      </c>
      <c r="H153" s="3">
        <f t="shared" si="5"/>
        <v>8.4</v>
      </c>
      <c r="I153" t="s">
        <v>37</v>
      </c>
      <c r="J153" t="s">
        <v>38</v>
      </c>
      <c r="K153" t="s">
        <v>17</v>
      </c>
      <c r="M153" t="s">
        <v>52</v>
      </c>
    </row>
    <row r="154" spans="1:13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3">
        <f t="shared" si="4"/>
        <v>158</v>
      </c>
      <c r="H154" s="3">
        <f t="shared" si="5"/>
        <v>31.6</v>
      </c>
      <c r="I154" t="s">
        <v>41</v>
      </c>
      <c r="J154" t="s">
        <v>42</v>
      </c>
      <c r="K154" t="s">
        <v>16</v>
      </c>
      <c r="M154" t="s">
        <v>53</v>
      </c>
    </row>
    <row r="155" spans="1:13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3">
        <f t="shared" si="4"/>
        <v>40.100000000000009</v>
      </c>
      <c r="H155" s="3">
        <f t="shared" si="5"/>
        <v>8.0200000000000014</v>
      </c>
      <c r="I155" t="s">
        <v>39</v>
      </c>
      <c r="J155" t="s">
        <v>40</v>
      </c>
      <c r="K155" t="s">
        <v>17</v>
      </c>
    </row>
    <row r="156" spans="1:13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3">
        <f t="shared" si="4"/>
        <v>42</v>
      </c>
      <c r="H156" s="3">
        <f t="shared" si="5"/>
        <v>8.4</v>
      </c>
      <c r="I156" t="s">
        <v>41</v>
      </c>
      <c r="J156" t="s">
        <v>42</v>
      </c>
      <c r="K156" t="s">
        <v>16</v>
      </c>
    </row>
    <row r="157" spans="1:13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3">
        <f t="shared" si="4"/>
        <v>64</v>
      </c>
      <c r="H157" s="3">
        <f t="shared" si="5"/>
        <v>12.8</v>
      </c>
      <c r="I157" t="s">
        <v>41</v>
      </c>
      <c r="J157" t="s">
        <v>42</v>
      </c>
      <c r="K157" t="s">
        <v>18</v>
      </c>
    </row>
    <row r="158" spans="1:13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3">
        <f t="shared" si="4"/>
        <v>3</v>
      </c>
      <c r="H158" s="3">
        <f t="shared" si="5"/>
        <v>0.30000000000000004</v>
      </c>
      <c r="I158" t="s">
        <v>41</v>
      </c>
      <c r="J158" t="s">
        <v>42</v>
      </c>
      <c r="K158" t="s">
        <v>19</v>
      </c>
    </row>
    <row r="159" spans="1:13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3">
        <f t="shared" si="4"/>
        <v>158</v>
      </c>
      <c r="H159" s="3">
        <f t="shared" si="5"/>
        <v>31.6</v>
      </c>
      <c r="I159" t="s">
        <v>37</v>
      </c>
      <c r="J159" t="s">
        <v>38</v>
      </c>
      <c r="K159" t="s">
        <v>17</v>
      </c>
    </row>
    <row r="160" spans="1:13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3">
        <f t="shared" si="4"/>
        <v>35</v>
      </c>
      <c r="H160" s="3">
        <f t="shared" si="5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3">
        <f t="shared" si="4"/>
        <v>40.100000000000009</v>
      </c>
      <c r="H161" s="3">
        <f t="shared" si="5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3">
        <f t="shared" si="4"/>
        <v>42</v>
      </c>
      <c r="H162" s="3">
        <f t="shared" si="5"/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3">
        <f t="shared" si="4"/>
        <v>3</v>
      </c>
      <c r="H163" s="3">
        <f t="shared" si="5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3">
        <f t="shared" si="4"/>
        <v>3</v>
      </c>
      <c r="H164" s="3">
        <f t="shared" si="5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3">
        <f t="shared" si="4"/>
        <v>40.100000000000009</v>
      </c>
      <c r="H165" s="3">
        <f t="shared" si="5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3">
        <f t="shared" si="4"/>
        <v>40.100000000000009</v>
      </c>
      <c r="H166" s="3">
        <f t="shared" si="5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3">
        <f t="shared" si="4"/>
        <v>158</v>
      </c>
      <c r="H167" s="3">
        <f t="shared" si="5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3">
        <f t="shared" si="4"/>
        <v>64</v>
      </c>
      <c r="H168" s="3">
        <f t="shared" si="5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3">
        <f t="shared" si="4"/>
        <v>40.100000000000009</v>
      </c>
      <c r="H169" s="3">
        <f t="shared" si="5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3">
        <f t="shared" si="4"/>
        <v>158</v>
      </c>
      <c r="H170" s="3">
        <f t="shared" si="5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3">
        <f t="shared" si="4"/>
        <v>42</v>
      </c>
      <c r="H171" s="3">
        <f t="shared" si="5"/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3">
        <f t="shared" si="4"/>
        <v>42</v>
      </c>
      <c r="H172" s="3">
        <f t="shared" si="5"/>
        <v>8.4</v>
      </c>
      <c r="I172" t="s">
        <v>39</v>
      </c>
      <c r="J172" t="s">
        <v>40</v>
      </c>
      <c r="K172" t="s">
        <v>17</v>
      </c>
    </row>
    <row r="174" spans="1:11">
      <c r="A174" s="4" t="s">
        <v>54</v>
      </c>
      <c r="B174" s="4"/>
      <c r="C174" s="5"/>
      <c r="F174">
        <f>SUM(F2:F172)</f>
        <v>17110.599999999995</v>
      </c>
    </row>
    <row r="175" spans="1:11">
      <c r="A175" s="4" t="s">
        <v>55</v>
      </c>
      <c r="B175" s="4"/>
      <c r="C175" s="4"/>
      <c r="F175">
        <f>SUMIF(F2:F172,"&gt;50")</f>
        <v>16088.399999999994</v>
      </c>
    </row>
    <row r="176" spans="1:11">
      <c r="A176" s="4" t="s">
        <v>56</v>
      </c>
      <c r="B176" s="4"/>
      <c r="C176" s="4"/>
      <c r="F176">
        <f>SUMIF(F2:F172,"&lt;=50")</f>
        <v>1022.1999999999997</v>
      </c>
    </row>
  </sheetData>
  <autoFilter ref="A1:M172"/>
  <dataConsolidate topLabels="1">
    <dataRefs count="1">
      <dataRef ref="A2:G59" sheet="Sheet1"/>
    </dataRefs>
  </dataConsolidate>
  <mergeCells count="3">
    <mergeCell ref="A175:C175"/>
    <mergeCell ref="A176:C176"/>
    <mergeCell ref="A174:B17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IT SOLUTION</cp:lastModifiedBy>
  <cp:lastPrinted>2021-06-17T06:57:44Z</cp:lastPrinted>
  <dcterms:created xsi:type="dcterms:W3CDTF">2014-06-11T22:14:31Z</dcterms:created>
  <dcterms:modified xsi:type="dcterms:W3CDTF">2021-06-17T06:57:47Z</dcterms:modified>
</cp:coreProperties>
</file>